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60" windowWidth="23250" windowHeight="12345"/>
  </bookViews>
  <sheets>
    <sheet name="ШКОЛЫ (2017)" sheetId="2" r:id="rId1"/>
  </sheets>
  <calcPr calcId="145621"/>
</workbook>
</file>

<file path=xl/calcChain.xml><?xml version="1.0" encoding="utf-8"?>
<calcChain xmlns="http://schemas.openxmlformats.org/spreadsheetml/2006/main">
  <c r="U15" i="2" l="1"/>
  <c r="T15" i="2"/>
  <c r="S15" i="2"/>
  <c r="P15" i="2"/>
  <c r="G15" i="2"/>
  <c r="U13" i="2"/>
  <c r="T13" i="2"/>
  <c r="S13" i="2"/>
  <c r="P13" i="2"/>
  <c r="G13" i="2"/>
  <c r="F12" i="2"/>
  <c r="H12" i="2"/>
  <c r="Q12" i="2"/>
  <c r="R12" i="2"/>
  <c r="E12" i="2"/>
  <c r="U11" i="2"/>
  <c r="T11" i="2"/>
  <c r="S11" i="2"/>
  <c r="P11" i="2"/>
  <c r="G11" i="2"/>
  <c r="U10" i="2"/>
  <c r="T10" i="2"/>
  <c r="S10" i="2"/>
  <c r="P10" i="2"/>
  <c r="G10" i="2"/>
  <c r="U9" i="2"/>
  <c r="T9" i="2"/>
  <c r="S9" i="2"/>
  <c r="P9" i="2"/>
  <c r="G9" i="2"/>
  <c r="U8" i="2"/>
  <c r="T8" i="2"/>
  <c r="S8" i="2"/>
  <c r="P8" i="2"/>
  <c r="G8" i="2"/>
  <c r="U7" i="2"/>
  <c r="T7" i="2"/>
  <c r="S7" i="2"/>
  <c r="P7" i="2"/>
  <c r="G7" i="2"/>
  <c r="U6" i="2"/>
  <c r="T6" i="2"/>
  <c r="S6" i="2"/>
  <c r="P6" i="2"/>
  <c r="G6" i="2"/>
  <c r="G12" i="2" s="1"/>
  <c r="T12" i="2" l="1"/>
  <c r="S12" i="2"/>
  <c r="U12" i="2"/>
  <c r="H14" i="2" l="1"/>
  <c r="F14" i="2"/>
  <c r="G14" i="2"/>
  <c r="R16" i="2"/>
  <c r="Q16" i="2"/>
  <c r="R14" i="2"/>
  <c r="Q14" i="2"/>
  <c r="H16" i="2"/>
  <c r="T16" i="2"/>
  <c r="U16" i="2"/>
  <c r="S16" i="2"/>
  <c r="U14" i="2"/>
  <c r="T14" i="2"/>
  <c r="S14" i="2"/>
  <c r="G16" i="2"/>
  <c r="F16" i="2"/>
  <c r="E16" i="2"/>
  <c r="E14" i="2" l="1"/>
</calcChain>
</file>

<file path=xl/sharedStrings.xml><?xml version="1.0" encoding="utf-8"?>
<sst xmlns="http://schemas.openxmlformats.org/spreadsheetml/2006/main" count="85" uniqueCount="41">
  <si>
    <t>Наименование планируемых видов работ (кратко)</t>
  </si>
  <si>
    <t>Сроки выполнения работ</t>
  </si>
  <si>
    <t>% софинансирования</t>
  </si>
  <si>
    <t>ОБ (тыс.руб.)</t>
  </si>
  <si>
    <t>МБ (тыс.руб.)</t>
  </si>
  <si>
    <t>всего: (тыс.руб.)</t>
  </si>
  <si>
    <t>баллов</t>
  </si>
  <si>
    <t>категория затратности</t>
  </si>
  <si>
    <t>%</t>
  </si>
  <si>
    <t>Количество обучающихся</t>
  </si>
  <si>
    <t>Технические мероприятия</t>
  </si>
  <si>
    <t>человек</t>
  </si>
  <si>
    <t>Расчет объема субсидии бюджетам муниципальных образований Ленинградской области на реновацию организаций общего образования на 2017-2019 годы</t>
  </si>
  <si>
    <t>Комплексность работ</t>
  </si>
  <si>
    <t>ИТОГО:
(баллов)</t>
  </si>
  <si>
    <t>работы</t>
  </si>
  <si>
    <t>№ пп</t>
  </si>
  <si>
    <t>А</t>
  </si>
  <si>
    <t>Оборудование</t>
  </si>
  <si>
    <t>Стоимость работ (комплексный ремонт)</t>
  </si>
  <si>
    <t xml:space="preserve">Наименование и местонахождение организации общего образования </t>
  </si>
  <si>
    <t>ВСЕГО средства областного бюджета</t>
  </si>
  <si>
    <t>Итого план на 2017 год</t>
  </si>
  <si>
    <t>ВСЕГО средства местного бюджета</t>
  </si>
  <si>
    <t>Итого план на 2018 год</t>
  </si>
  <si>
    <t>Итого план на 2019 год</t>
  </si>
  <si>
    <t>-</t>
  </si>
  <si>
    <t>Комплексный капитальный ремонт здания</t>
  </si>
  <si>
    <t xml:space="preserve">МБОУ "СОШ №12",г.Выборг, ул.Гагарина,д.38/14. </t>
  </si>
  <si>
    <t>5 видов работ</t>
  </si>
  <si>
    <t>высокозатратные и долгосрочные</t>
  </si>
  <si>
    <t>МОУ "СОШ №4" г. Пиозерск, ул. Калинина д. 27</t>
  </si>
  <si>
    <t>МОУ "СОШ №5" г.Луга, ул. Свободы, д.23</t>
  </si>
  <si>
    <t>МБОУ "Ефимовская школа-интернат" Бокситогорский район, п. Ефимовский, ул.Сенная, д.15</t>
  </si>
  <si>
    <t>МКОУ "Красноборская СОШ" Тосненский район, п.Красный Бор, пр.Советский, д.47</t>
  </si>
  <si>
    <t>МОУ "СОШ №1" г.Подпорожье, ул.Гнаровской, д.9</t>
  </si>
  <si>
    <t>4 вида работ</t>
  </si>
  <si>
    <t>Комитет общего и профессионального образования Ленинградской области *</t>
  </si>
  <si>
    <t>*</t>
  </si>
  <si>
    <t>Средства областного бюджета Ленинградской области на реализацию мероприятий по реновации общеобразовательных организаций будут перераспределены между муниципальными образованиями после заседания комиссии комитета в соответствии с методикой балльной системы оценки заявок, утвержденной распоряжением комитета от 26.02.2016 №584-р, и постановлением Правительства Ленинградской области от 11.02.2016 № 25 "О порядке предоставления и расходования субсидий..."</t>
  </si>
  <si>
    <t>15 (8+10+12+14)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</si>
</sst>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2"/>
      <color theme="1"/>
      <name val="Times New Roman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4"/>
      <name val="Segoe Script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4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Fill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4" fontId="1" fillId="3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top" wrapText="1"/>
    </xf>
    <xf numFmtId="4" fontId="1" fillId="3" borderId="4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right" vertical="center"/>
    </xf>
    <xf numFmtId="164" fontId="3" fillId="3" borderId="11" xfId="0" applyNumberFormat="1" applyFont="1" applyFill="1" applyBorder="1" applyAlignment="1">
      <alignment horizontal="right" vertical="center"/>
    </xf>
    <xf numFmtId="164" fontId="2" fillId="3" borderId="4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abSelected="1" zoomScale="110" zoomScaleNormal="110" workbookViewId="0">
      <selection activeCell="B22" sqref="B22"/>
    </sheetView>
  </sheetViews>
  <sheetFormatPr defaultColWidth="8.75" defaultRowHeight="11.25" x14ac:dyDescent="0.25"/>
  <cols>
    <col min="1" max="1" width="2.125" style="13" customWidth="1"/>
    <col min="2" max="2" width="21.25" style="1" customWidth="1"/>
    <col min="3" max="3" width="19.25" style="8" customWidth="1"/>
    <col min="4" max="4" width="5" style="5" customWidth="1"/>
    <col min="5" max="6" width="8.75" style="9" customWidth="1"/>
    <col min="7" max="7" width="8.75" style="4" customWidth="1"/>
    <col min="8" max="8" width="5.75" style="10" customWidth="1"/>
    <col min="9" max="9" width="4.5" style="2" customWidth="1"/>
    <col min="10" max="10" width="5.5" style="3" customWidth="1"/>
    <col min="11" max="11" width="4.375" style="2" customWidth="1"/>
    <col min="12" max="12" width="10.625" style="1" customWidth="1"/>
    <col min="13" max="13" width="5.125" style="2" customWidth="1"/>
    <col min="14" max="15" width="4.375" style="2" customWidth="1"/>
    <col min="16" max="16" width="6.625" style="3" customWidth="1"/>
    <col min="17" max="19" width="7.75" style="1" customWidth="1"/>
    <col min="20" max="20" width="8.375" style="1" customWidth="1"/>
    <col min="21" max="16384" width="8.75" style="1"/>
  </cols>
  <sheetData>
    <row r="1" spans="1:21" ht="10.9" customHeight="1" x14ac:dyDescent="0.25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21" ht="55.15" customHeight="1" thickBot="1" x14ac:dyDescent="0.3">
      <c r="A2" s="79" t="s">
        <v>12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s="5" customFormat="1" ht="34.15" customHeight="1" x14ac:dyDescent="0.25">
      <c r="A3" s="70" t="s">
        <v>16</v>
      </c>
      <c r="B3" s="72" t="s">
        <v>20</v>
      </c>
      <c r="C3" s="72" t="s">
        <v>0</v>
      </c>
      <c r="D3" s="74" t="s">
        <v>1</v>
      </c>
      <c r="E3" s="76" t="s">
        <v>19</v>
      </c>
      <c r="F3" s="76"/>
      <c r="G3" s="76"/>
      <c r="H3" s="72" t="s">
        <v>9</v>
      </c>
      <c r="I3" s="72"/>
      <c r="J3" s="72" t="s">
        <v>13</v>
      </c>
      <c r="K3" s="72"/>
      <c r="L3" s="72" t="s">
        <v>10</v>
      </c>
      <c r="M3" s="72"/>
      <c r="N3" s="72" t="s">
        <v>2</v>
      </c>
      <c r="O3" s="72"/>
      <c r="P3" s="80" t="s">
        <v>14</v>
      </c>
      <c r="Q3" s="76" t="s">
        <v>18</v>
      </c>
      <c r="R3" s="76"/>
      <c r="S3" s="76"/>
      <c r="T3" s="80" t="s">
        <v>21</v>
      </c>
      <c r="U3" s="77" t="s">
        <v>23</v>
      </c>
    </row>
    <row r="4" spans="1:21" ht="35.450000000000003" customHeight="1" x14ac:dyDescent="0.25">
      <c r="A4" s="71"/>
      <c r="B4" s="73"/>
      <c r="C4" s="73"/>
      <c r="D4" s="75"/>
      <c r="E4" s="20" t="s">
        <v>3</v>
      </c>
      <c r="F4" s="20" t="s">
        <v>4</v>
      </c>
      <c r="G4" s="20" t="s">
        <v>5</v>
      </c>
      <c r="H4" s="11" t="s">
        <v>11</v>
      </c>
      <c r="I4" s="19" t="s">
        <v>6</v>
      </c>
      <c r="J4" s="19" t="s">
        <v>15</v>
      </c>
      <c r="K4" s="19" t="s">
        <v>6</v>
      </c>
      <c r="L4" s="19" t="s">
        <v>7</v>
      </c>
      <c r="M4" s="19" t="s">
        <v>6</v>
      </c>
      <c r="N4" s="19" t="s">
        <v>8</v>
      </c>
      <c r="O4" s="19" t="s">
        <v>6</v>
      </c>
      <c r="P4" s="81"/>
      <c r="Q4" s="20" t="s">
        <v>3</v>
      </c>
      <c r="R4" s="20" t="s">
        <v>4</v>
      </c>
      <c r="S4" s="20" t="s">
        <v>5</v>
      </c>
      <c r="T4" s="82"/>
      <c r="U4" s="78"/>
    </row>
    <row r="5" spans="1:21" s="12" customFormat="1" ht="37.5" customHeight="1" thickBot="1" x14ac:dyDescent="0.3">
      <c r="A5" s="33" t="s">
        <v>17</v>
      </c>
      <c r="B5" s="34">
        <v>1</v>
      </c>
      <c r="C5" s="35">
        <v>2</v>
      </c>
      <c r="D5" s="35">
        <v>3</v>
      </c>
      <c r="E5" s="35">
        <v>4</v>
      </c>
      <c r="F5" s="35">
        <v>5</v>
      </c>
      <c r="G5" s="34">
        <v>6</v>
      </c>
      <c r="H5" s="34">
        <v>7</v>
      </c>
      <c r="I5" s="34">
        <v>8</v>
      </c>
      <c r="J5" s="34">
        <v>9</v>
      </c>
      <c r="K5" s="34">
        <v>10</v>
      </c>
      <c r="L5" s="34">
        <v>11</v>
      </c>
      <c r="M5" s="34">
        <v>12</v>
      </c>
      <c r="N5" s="34">
        <v>13</v>
      </c>
      <c r="O5" s="34">
        <v>14</v>
      </c>
      <c r="P5" s="35" t="s">
        <v>40</v>
      </c>
      <c r="Q5" s="34">
        <v>16</v>
      </c>
      <c r="R5" s="34">
        <v>17</v>
      </c>
      <c r="S5" s="34">
        <v>18</v>
      </c>
      <c r="T5" s="34">
        <v>19</v>
      </c>
      <c r="U5" s="36">
        <v>20</v>
      </c>
    </row>
    <row r="6" spans="1:21" ht="32.450000000000003" customHeight="1" x14ac:dyDescent="0.25">
      <c r="A6" s="50">
        <v>1</v>
      </c>
      <c r="B6" s="24" t="s">
        <v>28</v>
      </c>
      <c r="C6" s="24" t="s">
        <v>27</v>
      </c>
      <c r="D6" s="49">
        <v>2017</v>
      </c>
      <c r="E6" s="25">
        <v>25808</v>
      </c>
      <c r="F6" s="26">
        <v>2867.6</v>
      </c>
      <c r="G6" s="59">
        <f>F6+E6</f>
        <v>28675.599999999999</v>
      </c>
      <c r="H6" s="27">
        <v>633</v>
      </c>
      <c r="I6" s="28">
        <v>5</v>
      </c>
      <c r="J6" s="29" t="s">
        <v>29</v>
      </c>
      <c r="K6" s="28">
        <v>5</v>
      </c>
      <c r="L6" s="29" t="s">
        <v>30</v>
      </c>
      <c r="M6" s="28">
        <v>5</v>
      </c>
      <c r="N6" s="28">
        <v>10</v>
      </c>
      <c r="O6" s="28">
        <v>1</v>
      </c>
      <c r="P6" s="30">
        <f>I6+K6+M6+O6</f>
        <v>16</v>
      </c>
      <c r="Q6" s="55">
        <v>2580.84</v>
      </c>
      <c r="R6" s="28">
        <v>286.76</v>
      </c>
      <c r="S6" s="56">
        <f t="shared" ref="S6:S11" si="0">Q6+R6</f>
        <v>2867.6000000000004</v>
      </c>
      <c r="T6" s="41">
        <f t="shared" ref="T6:U11" si="1">Q6+E6</f>
        <v>28388.84</v>
      </c>
      <c r="U6" s="42">
        <f t="shared" si="1"/>
        <v>3154.3599999999997</v>
      </c>
    </row>
    <row r="7" spans="1:21" ht="32.450000000000003" customHeight="1" x14ac:dyDescent="0.25">
      <c r="A7" s="51">
        <v>2</v>
      </c>
      <c r="B7" s="7" t="s">
        <v>31</v>
      </c>
      <c r="C7" s="6" t="s">
        <v>27</v>
      </c>
      <c r="D7" s="52">
        <v>2017</v>
      </c>
      <c r="E7" s="22">
        <v>58425</v>
      </c>
      <c r="F7" s="14">
        <v>6491.6</v>
      </c>
      <c r="G7" s="38">
        <f t="shared" ref="G7:G11" si="2">F7+E7</f>
        <v>64916.6</v>
      </c>
      <c r="H7" s="15">
        <v>504</v>
      </c>
      <c r="I7" s="16">
        <v>5</v>
      </c>
      <c r="J7" s="17" t="s">
        <v>36</v>
      </c>
      <c r="K7" s="16">
        <v>4</v>
      </c>
      <c r="L7" s="17" t="s">
        <v>30</v>
      </c>
      <c r="M7" s="16">
        <v>5</v>
      </c>
      <c r="N7" s="16">
        <v>10</v>
      </c>
      <c r="O7" s="16">
        <v>1</v>
      </c>
      <c r="P7" s="18">
        <f t="shared" ref="P7:P11" si="3">I7+K7+M7+O7</f>
        <v>15</v>
      </c>
      <c r="Q7" s="53">
        <v>5842.44</v>
      </c>
      <c r="R7" s="16">
        <v>649.16</v>
      </c>
      <c r="S7" s="54">
        <f t="shared" si="0"/>
        <v>6491.5999999999995</v>
      </c>
      <c r="T7" s="43">
        <f t="shared" si="1"/>
        <v>64267.44</v>
      </c>
      <c r="U7" s="44">
        <f t="shared" si="1"/>
        <v>7140.76</v>
      </c>
    </row>
    <row r="8" spans="1:21" ht="32.450000000000003" customHeight="1" x14ac:dyDescent="0.25">
      <c r="A8" s="51">
        <v>3</v>
      </c>
      <c r="B8" s="6" t="s">
        <v>32</v>
      </c>
      <c r="C8" s="6" t="s">
        <v>27</v>
      </c>
      <c r="D8" s="52">
        <v>2017</v>
      </c>
      <c r="E8" s="22">
        <v>16139.18</v>
      </c>
      <c r="F8" s="14">
        <v>1793.24</v>
      </c>
      <c r="G8" s="38">
        <f>F8+E8</f>
        <v>17932.420000000002</v>
      </c>
      <c r="H8" s="15">
        <v>454</v>
      </c>
      <c r="I8" s="16">
        <v>4</v>
      </c>
      <c r="J8" s="17" t="s">
        <v>29</v>
      </c>
      <c r="K8" s="16">
        <v>5</v>
      </c>
      <c r="L8" s="17" t="s">
        <v>30</v>
      </c>
      <c r="M8" s="16">
        <v>5</v>
      </c>
      <c r="N8" s="16">
        <v>10</v>
      </c>
      <c r="O8" s="16">
        <v>1</v>
      </c>
      <c r="P8" s="18">
        <f>I8+K8+M8+O8</f>
        <v>15</v>
      </c>
      <c r="Q8" s="53">
        <v>1613.91</v>
      </c>
      <c r="R8" s="16">
        <v>179.32</v>
      </c>
      <c r="S8" s="54">
        <f>Q8+R8</f>
        <v>1793.23</v>
      </c>
      <c r="T8" s="43">
        <f>Q8+E8</f>
        <v>17753.09</v>
      </c>
      <c r="U8" s="44">
        <f>R8+F8</f>
        <v>1972.56</v>
      </c>
    </row>
    <row r="9" spans="1:21" ht="32.450000000000003" customHeight="1" x14ac:dyDescent="0.25">
      <c r="A9" s="51">
        <v>4</v>
      </c>
      <c r="B9" s="7" t="s">
        <v>33</v>
      </c>
      <c r="C9" s="6" t="s">
        <v>27</v>
      </c>
      <c r="D9" s="52">
        <v>2017</v>
      </c>
      <c r="E9" s="22">
        <v>17999.099999999999</v>
      </c>
      <c r="F9" s="14">
        <v>2000</v>
      </c>
      <c r="G9" s="38">
        <f t="shared" si="2"/>
        <v>19999.099999999999</v>
      </c>
      <c r="H9" s="15">
        <v>314</v>
      </c>
      <c r="I9" s="16">
        <v>3</v>
      </c>
      <c r="J9" s="17" t="s">
        <v>36</v>
      </c>
      <c r="K9" s="16">
        <v>4</v>
      </c>
      <c r="L9" s="17" t="s">
        <v>30</v>
      </c>
      <c r="M9" s="16">
        <v>5</v>
      </c>
      <c r="N9" s="16">
        <v>10</v>
      </c>
      <c r="O9" s="16">
        <v>1</v>
      </c>
      <c r="P9" s="18">
        <f t="shared" si="3"/>
        <v>13</v>
      </c>
      <c r="Q9" s="53">
        <v>1800</v>
      </c>
      <c r="R9" s="16">
        <v>200</v>
      </c>
      <c r="S9" s="54">
        <f t="shared" si="0"/>
        <v>2000</v>
      </c>
      <c r="T9" s="43">
        <f t="shared" si="1"/>
        <v>19799.099999999999</v>
      </c>
      <c r="U9" s="44">
        <f t="shared" si="1"/>
        <v>2200</v>
      </c>
    </row>
    <row r="10" spans="1:21" ht="32.450000000000003" customHeight="1" x14ac:dyDescent="0.25">
      <c r="A10" s="51">
        <v>5</v>
      </c>
      <c r="B10" s="7" t="s">
        <v>35</v>
      </c>
      <c r="C10" s="6" t="s">
        <v>27</v>
      </c>
      <c r="D10" s="52">
        <v>2017</v>
      </c>
      <c r="E10" s="22">
        <v>1845</v>
      </c>
      <c r="F10" s="14">
        <v>205</v>
      </c>
      <c r="G10" s="38">
        <f t="shared" si="2"/>
        <v>2050</v>
      </c>
      <c r="H10" s="15">
        <v>358</v>
      </c>
      <c r="I10" s="16">
        <v>3</v>
      </c>
      <c r="J10" s="17" t="s">
        <v>36</v>
      </c>
      <c r="K10" s="16">
        <v>4</v>
      </c>
      <c r="L10" s="17" t="s">
        <v>30</v>
      </c>
      <c r="M10" s="16">
        <v>5</v>
      </c>
      <c r="N10" s="16">
        <v>10</v>
      </c>
      <c r="O10" s="16">
        <v>1</v>
      </c>
      <c r="P10" s="18">
        <f t="shared" si="3"/>
        <v>13</v>
      </c>
      <c r="Q10" s="53">
        <v>184.5</v>
      </c>
      <c r="R10" s="16">
        <v>234.1</v>
      </c>
      <c r="S10" s="54">
        <f t="shared" si="0"/>
        <v>418.6</v>
      </c>
      <c r="T10" s="43">
        <f t="shared" si="1"/>
        <v>2029.5</v>
      </c>
      <c r="U10" s="44">
        <f t="shared" si="1"/>
        <v>439.1</v>
      </c>
    </row>
    <row r="11" spans="1:21" ht="32.450000000000003" customHeight="1" x14ac:dyDescent="0.25">
      <c r="A11" s="51">
        <v>6</v>
      </c>
      <c r="B11" s="7" t="s">
        <v>34</v>
      </c>
      <c r="C11" s="6" t="s">
        <v>27</v>
      </c>
      <c r="D11" s="52">
        <v>2017</v>
      </c>
      <c r="E11" s="22">
        <v>16147.3</v>
      </c>
      <c r="F11" s="14">
        <v>1794.14</v>
      </c>
      <c r="G11" s="38">
        <f t="shared" si="2"/>
        <v>17941.439999999999</v>
      </c>
      <c r="H11" s="15">
        <v>236</v>
      </c>
      <c r="I11" s="16">
        <v>2</v>
      </c>
      <c r="J11" s="23" t="s">
        <v>29</v>
      </c>
      <c r="K11" s="16">
        <v>5</v>
      </c>
      <c r="L11" s="17" t="s">
        <v>30</v>
      </c>
      <c r="M11" s="16">
        <v>5</v>
      </c>
      <c r="N11" s="16">
        <v>10</v>
      </c>
      <c r="O11" s="16">
        <v>1</v>
      </c>
      <c r="P11" s="18">
        <f t="shared" si="3"/>
        <v>13</v>
      </c>
      <c r="Q11" s="53">
        <v>1614.73</v>
      </c>
      <c r="R11" s="16">
        <v>179.41</v>
      </c>
      <c r="S11" s="54">
        <f t="shared" si="0"/>
        <v>1794.14</v>
      </c>
      <c r="T11" s="43">
        <f t="shared" si="1"/>
        <v>17762.03</v>
      </c>
      <c r="U11" s="44">
        <f t="shared" si="1"/>
        <v>1973.5500000000002</v>
      </c>
    </row>
    <row r="12" spans="1:21" s="21" customFormat="1" ht="15.6" customHeight="1" thickBot="1" x14ac:dyDescent="0.3">
      <c r="A12" s="66" t="s">
        <v>22</v>
      </c>
      <c r="B12" s="67"/>
      <c r="C12" s="68"/>
      <c r="D12" s="31"/>
      <c r="E12" s="40">
        <f>SUM(E6:E11)</f>
        <v>136363.57999999999</v>
      </c>
      <c r="F12" s="39">
        <f t="shared" ref="F12:U12" si="4">SUM(F6:F11)</f>
        <v>15151.58</v>
      </c>
      <c r="G12" s="39">
        <f t="shared" si="4"/>
        <v>151515.16</v>
      </c>
      <c r="H12" s="61">
        <f t="shared" si="4"/>
        <v>2499</v>
      </c>
      <c r="I12" s="62" t="s">
        <v>26</v>
      </c>
      <c r="J12" s="62" t="s">
        <v>26</v>
      </c>
      <c r="K12" s="62" t="s">
        <v>26</v>
      </c>
      <c r="L12" s="62" t="s">
        <v>26</v>
      </c>
      <c r="M12" s="62" t="s">
        <v>26</v>
      </c>
      <c r="N12" s="62" t="s">
        <v>26</v>
      </c>
      <c r="O12" s="62" t="s">
        <v>26</v>
      </c>
      <c r="P12" s="62" t="s">
        <v>26</v>
      </c>
      <c r="Q12" s="40">
        <f t="shared" si="4"/>
        <v>13636.419999999998</v>
      </c>
      <c r="R12" s="39">
        <f t="shared" si="4"/>
        <v>1728.75</v>
      </c>
      <c r="S12" s="39">
        <f t="shared" si="4"/>
        <v>15365.17</v>
      </c>
      <c r="T12" s="40">
        <f t="shared" si="4"/>
        <v>150000</v>
      </c>
      <c r="U12" s="60">
        <f t="shared" si="4"/>
        <v>16880.329999999998</v>
      </c>
    </row>
    <row r="13" spans="1:21" ht="32.450000000000003" customHeight="1" x14ac:dyDescent="0.25">
      <c r="A13" s="50">
        <v>1</v>
      </c>
      <c r="B13" s="64" t="s">
        <v>37</v>
      </c>
      <c r="C13" s="65"/>
      <c r="D13" s="49">
        <v>2018</v>
      </c>
      <c r="E13" s="25">
        <v>136363.6</v>
      </c>
      <c r="F13" s="26">
        <v>15151.6</v>
      </c>
      <c r="G13" s="37">
        <f t="shared" ref="G13" si="5">F13+E13</f>
        <v>151515.20000000001</v>
      </c>
      <c r="H13" s="27"/>
      <c r="I13" s="28"/>
      <c r="J13" s="29"/>
      <c r="K13" s="28"/>
      <c r="L13" s="29"/>
      <c r="M13" s="28"/>
      <c r="N13" s="28"/>
      <c r="O13" s="28"/>
      <c r="P13" s="30">
        <f t="shared" ref="P13" si="6">I13+K13+M13+O13</f>
        <v>0</v>
      </c>
      <c r="Q13" s="55">
        <v>13636.4</v>
      </c>
      <c r="R13" s="28">
        <v>1515.16</v>
      </c>
      <c r="S13" s="56">
        <f t="shared" ref="S13" si="7">Q13+R13</f>
        <v>15151.56</v>
      </c>
      <c r="T13" s="41">
        <f t="shared" ref="T13:U13" si="8">Q13+E13</f>
        <v>150000</v>
      </c>
      <c r="U13" s="42">
        <f t="shared" si="8"/>
        <v>16666.760000000002</v>
      </c>
    </row>
    <row r="14" spans="1:21" s="21" customFormat="1" ht="15.6" customHeight="1" thickBot="1" x14ac:dyDescent="0.3">
      <c r="A14" s="66" t="s">
        <v>24</v>
      </c>
      <c r="B14" s="67"/>
      <c r="C14" s="68"/>
      <c r="D14" s="31"/>
      <c r="E14" s="40">
        <f>SUM(E13:E13)</f>
        <v>136363.6</v>
      </c>
      <c r="F14" s="39">
        <f>SUM(F13:F13)</f>
        <v>15151.6</v>
      </c>
      <c r="G14" s="57">
        <f>SUM(G13:G13)</f>
        <v>151515.20000000001</v>
      </c>
      <c r="H14" s="32">
        <f>SUM(H13:H13)</f>
        <v>0</v>
      </c>
      <c r="I14" s="32" t="s">
        <v>26</v>
      </c>
      <c r="J14" s="32" t="s">
        <v>26</v>
      </c>
      <c r="K14" s="32" t="s">
        <v>26</v>
      </c>
      <c r="L14" s="32" t="s">
        <v>26</v>
      </c>
      <c r="M14" s="32" t="s">
        <v>26</v>
      </c>
      <c r="N14" s="32" t="s">
        <v>26</v>
      </c>
      <c r="O14" s="32" t="s">
        <v>26</v>
      </c>
      <c r="P14" s="32" t="s">
        <v>26</v>
      </c>
      <c r="Q14" s="46">
        <f>SUM(Q13:Q13)</f>
        <v>13636.4</v>
      </c>
      <c r="R14" s="48">
        <f>SUM(R13:R13)</f>
        <v>1515.16</v>
      </c>
      <c r="S14" s="45">
        <f>SUM(S13:S13)</f>
        <v>15151.56</v>
      </c>
      <c r="T14" s="46">
        <f>SUM(T13:T13)</f>
        <v>150000</v>
      </c>
      <c r="U14" s="47">
        <f>SUM(U13:U13)</f>
        <v>16666.760000000002</v>
      </c>
    </row>
    <row r="15" spans="1:21" ht="32.450000000000003" customHeight="1" x14ac:dyDescent="0.25">
      <c r="A15" s="50">
        <v>1</v>
      </c>
      <c r="B15" s="64" t="s">
        <v>37</v>
      </c>
      <c r="C15" s="65"/>
      <c r="D15" s="49">
        <v>2019</v>
      </c>
      <c r="E15" s="25">
        <v>136363.6</v>
      </c>
      <c r="F15" s="26">
        <v>15151.6</v>
      </c>
      <c r="G15" s="37">
        <f t="shared" ref="G15" si="9">F15+E15</f>
        <v>151515.20000000001</v>
      </c>
      <c r="H15" s="27"/>
      <c r="I15" s="28"/>
      <c r="J15" s="29"/>
      <c r="K15" s="28"/>
      <c r="L15" s="29"/>
      <c r="M15" s="28"/>
      <c r="N15" s="28"/>
      <c r="O15" s="28"/>
      <c r="P15" s="30">
        <f t="shared" ref="P15" si="10">I15+K15+M15+O15</f>
        <v>0</v>
      </c>
      <c r="Q15" s="55">
        <v>13636.4</v>
      </c>
      <c r="R15" s="28">
        <v>1515.16</v>
      </c>
      <c r="S15" s="56">
        <f t="shared" ref="S15" si="11">Q15+R15</f>
        <v>15151.56</v>
      </c>
      <c r="T15" s="41">
        <f t="shared" ref="T15" si="12">Q15+E15</f>
        <v>150000</v>
      </c>
      <c r="U15" s="42">
        <f t="shared" ref="U15" si="13">R15+F15</f>
        <v>16666.760000000002</v>
      </c>
    </row>
    <row r="16" spans="1:21" s="21" customFormat="1" ht="15.6" customHeight="1" thickBot="1" x14ac:dyDescent="0.3">
      <c r="A16" s="66" t="s">
        <v>25</v>
      </c>
      <c r="B16" s="67"/>
      <c r="C16" s="68"/>
      <c r="D16" s="58"/>
      <c r="E16" s="40">
        <f>SUM(E15:E15)</f>
        <v>136363.6</v>
      </c>
      <c r="F16" s="39">
        <f>SUM(F15:F15)</f>
        <v>15151.6</v>
      </c>
      <c r="G16" s="57">
        <f>SUM(G15:G15)</f>
        <v>151515.20000000001</v>
      </c>
      <c r="H16" s="32">
        <f>SUM(H15:H15)</f>
        <v>0</v>
      </c>
      <c r="I16" s="32" t="s">
        <v>26</v>
      </c>
      <c r="J16" s="32" t="s">
        <v>26</v>
      </c>
      <c r="K16" s="32" t="s">
        <v>26</v>
      </c>
      <c r="L16" s="32" t="s">
        <v>26</v>
      </c>
      <c r="M16" s="32" t="s">
        <v>26</v>
      </c>
      <c r="N16" s="32" t="s">
        <v>26</v>
      </c>
      <c r="O16" s="32" t="s">
        <v>26</v>
      </c>
      <c r="P16" s="32" t="s">
        <v>26</v>
      </c>
      <c r="Q16" s="46">
        <f>SUM(Q15:Q15)</f>
        <v>13636.4</v>
      </c>
      <c r="R16" s="48">
        <f>SUM(R15:R15)</f>
        <v>1515.16</v>
      </c>
      <c r="S16" s="45">
        <f>SUM(S15:S15)</f>
        <v>15151.56</v>
      </c>
      <c r="T16" s="46">
        <f>SUM(T15:T15)</f>
        <v>150000</v>
      </c>
      <c r="U16" s="47">
        <f>SUM(U15:U15)</f>
        <v>16666.760000000002</v>
      </c>
    </row>
    <row r="19" spans="1:21" ht="31.15" customHeight="1" x14ac:dyDescent="0.25">
      <c r="A19" s="13" t="s">
        <v>38</v>
      </c>
      <c r="B19" s="63" t="s">
        <v>39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</sheetData>
  <mergeCells count="21">
    <mergeCell ref="U3:U4"/>
    <mergeCell ref="A2:U2"/>
    <mergeCell ref="P3:P4"/>
    <mergeCell ref="Q3:S3"/>
    <mergeCell ref="T3:T4"/>
    <mergeCell ref="B1:P1"/>
    <mergeCell ref="A3:A4"/>
    <mergeCell ref="B3:B4"/>
    <mergeCell ref="C3:C4"/>
    <mergeCell ref="D3:D4"/>
    <mergeCell ref="E3:G3"/>
    <mergeCell ref="H3:I3"/>
    <mergeCell ref="J3:K3"/>
    <mergeCell ref="L3:M3"/>
    <mergeCell ref="N3:O3"/>
    <mergeCell ref="B19:U19"/>
    <mergeCell ref="B13:C13"/>
    <mergeCell ref="B15:C15"/>
    <mergeCell ref="A12:C12"/>
    <mergeCell ref="A14:C14"/>
    <mergeCell ref="A16:C16"/>
  </mergeCells>
  <printOptions horizontalCentered="1"/>
  <pageMargins left="0.16" right="0.11811023622047245" top="0.15748031496062992" bottom="0.35433070866141736" header="0.31496062992125984" footer="0.15748031496062992"/>
  <pageSetup paperSize="9" scale="82" fitToHeight="0" orientation="landscape" r:id="rId1"/>
  <headerFoot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ШКОЛЫ (2017)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2017-06-09T11:39:40Z</dcterms:created>
  <dcterms:modified xsi:type="dcterms:W3CDTF">2017-06-09T11:39:45Z</dcterms:modified>
</cp:coreProperties>
</file>