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30" yWindow="3045" windowWidth="15480" windowHeight="1260" tabRatio="447"/>
  </bookViews>
  <sheets>
    <sheet name="Кап.ремонты 2024" sheetId="5" r:id="rId1"/>
  </sheets>
  <definedNames>
    <definedName name="_xlnm._FilterDatabase" localSheetId="0" hidden="1">'Кап.ремонты 2024'!$A$2:$C$59</definedName>
    <definedName name="Z_5AAE038D_77CF_4224_857B_56D57FF74134_.wvu.Cols" localSheetId="0" hidden="1">'Кап.ремонты 2024'!#REF!</definedName>
    <definedName name="Z_5AAE038D_77CF_4224_857B_56D57FF74134_.wvu.FilterData" localSheetId="0" hidden="1">'Кап.ремонты 2024'!$A$2:$B$2</definedName>
    <definedName name="Z_5AAE038D_77CF_4224_857B_56D57FF74134_.wvu.PrintArea" localSheetId="0" hidden="1">'Кап.ремонты 2024'!$A$2:$B$138</definedName>
    <definedName name="Z_5AAE038D_77CF_4224_857B_56D57FF74134_.wvu.PrintTitles" localSheetId="0" hidden="1">'Кап.ремонты 2024'!$2:$2</definedName>
    <definedName name="Z_6CDE2422_0AD0_4E49_9BE3_31BE94C35396_.wvu.Cols" localSheetId="0" hidden="1">'Кап.ремонты 2024'!#REF!,'Кап.ремонты 2024'!#REF!,'Кап.ремонты 2024'!#REF!,'Кап.ремонты 2024'!#REF!,'Кап.ремонты 2024'!#REF!,'Кап.ремонты 2024'!#REF!,'Кап.ремонты 2024'!#REF!,'Кап.ремонты 2024'!#REF!</definedName>
    <definedName name="Z_6CDE2422_0AD0_4E49_9BE3_31BE94C35396_.wvu.FilterData" localSheetId="0" hidden="1">'Кап.ремонты 2024'!$A$2:$B$2</definedName>
    <definedName name="Z_6CDE2422_0AD0_4E49_9BE3_31BE94C35396_.wvu.PrintArea" localSheetId="0" hidden="1">'Кап.ремонты 2024'!$A$2:$B$138</definedName>
    <definedName name="Z_6CDE2422_0AD0_4E49_9BE3_31BE94C35396_.wvu.PrintTitles" localSheetId="0" hidden="1">'Кап.ремонты 2024'!$2:$2</definedName>
    <definedName name="Z_6CDE2422_0AD0_4E49_9BE3_31BE94C35396_.wvu.Rows" localSheetId="0" hidden="1">'Кап.ремонты 2024'!#REF!</definedName>
    <definedName name="_xlnm.Print_Titles" localSheetId="0">'Кап.ремонты 2024'!$2:$2</definedName>
    <definedName name="_xlnm.Print_Area" localSheetId="0">'Кап.ремонты 2024'!$A$1:$C$41</definedName>
  </definedNames>
  <calcPr calcId="145621"/>
  <customWorkbookViews>
    <customWorkbookView name="ShitakovV - Личное представление" guid="{5AAE038D-77CF-4224-857B-56D57FF74134}" mergeInterval="0" personalView="1" maximized="1" windowWidth="1276" windowHeight="553" tabRatio="567" activeSheetId="3"/>
    <customWorkbookView name="Аникина Екатерина Васильевна - Личное представление" guid="{6CDE2422-0AD0-4E49-9BE3-31BE94C35396}" mergeInterval="0" personalView="1" maximized="1" windowWidth="1676" windowHeight="792" tabRatio="718" activeSheetId="5"/>
  </customWorkbookViews>
</workbook>
</file>

<file path=xl/calcChain.xml><?xml version="1.0" encoding="utf-8"?>
<calcChain xmlns="http://schemas.openxmlformats.org/spreadsheetml/2006/main">
  <c r="C38" i="5" l="1"/>
  <c r="C37" i="5"/>
  <c r="C36" i="5"/>
  <c r="C35" i="5"/>
  <c r="C34" i="5"/>
  <c r="C33" i="5"/>
  <c r="C32" i="5"/>
  <c r="C30" i="5"/>
  <c r="C29" i="5"/>
  <c r="C28" i="5"/>
  <c r="C40" i="5" s="1"/>
  <c r="C16" i="5" l="1"/>
  <c r="C26" i="5" l="1"/>
  <c r="C41" i="5" s="1"/>
</calcChain>
</file>

<file path=xl/sharedStrings.xml><?xml version="1.0" encoding="utf-8"?>
<sst xmlns="http://schemas.openxmlformats.org/spreadsheetml/2006/main" count="78" uniqueCount="61">
  <si>
    <t>Территориальная принадлежность (район)</t>
  </si>
  <si>
    <t>Бокситогорский</t>
  </si>
  <si>
    <t>Волховский</t>
  </si>
  <si>
    <t>Гатчинский</t>
  </si>
  <si>
    <t>Лужский</t>
  </si>
  <si>
    <t>Приозерский</t>
  </si>
  <si>
    <t>Ломоносовский</t>
  </si>
  <si>
    <t>Тихвинский</t>
  </si>
  <si>
    <t xml:space="preserve">Кировский </t>
  </si>
  <si>
    <t>Всеволожский</t>
  </si>
  <si>
    <t>Капитальный ремонт спортивного объекта: «Стадион», расположенного по адресу: Ленинградская область, г. Тосно, парковая зона</t>
  </si>
  <si>
    <t>Выборгский</t>
  </si>
  <si>
    <t xml:space="preserve">Капитальный ремонт универсальной спортивной площадки в пос. Любань Ленинградской области Тосненского района </t>
  </si>
  <si>
    <t>Капитальный ремонт Дома спорта "Юность" по адресу: Ленинградская область, город Волхов, Волховский проспект, 26, 187402</t>
  </si>
  <si>
    <t>Капитальный ремонт здания МАУ ФОК «Штандарт» по адресу: Ленинградская обл., г. Лодейное Поле, ул. Коммунаров, д.6</t>
  </si>
  <si>
    <t>Капитальный ремонт здания МАУ «Лодейнопольская спортивная школа» по адресу: Ленинградская область, г. Лодейное поле, ул. Титова, д.45, к.1</t>
  </si>
  <si>
    <t>Капитальный ремонт ограждения и тренажеров открытой спортивной площадки по адресу: Ленинградская область, Ломоносовский район, дер. Пеники, ул. Новая, у д.16</t>
  </si>
  <si>
    <t xml:space="preserve">Капитальный ремонт спортивной площадки в дер. Суоранда, ул. Школьная 
</t>
  </si>
  <si>
    <t>Подпорожский</t>
  </si>
  <si>
    <t>Капитальный ремонт МКУ "Лужский городской Дом культуры" в части большого и малого зрительных залов, иных помещений и инженерных сетей</t>
  </si>
  <si>
    <t>Капитальный ремонт здания в части кровли и фасада объекта капитального строительства - Дома культуры, расположенного по адресу:  Ленинградская область, Выборгский район, г. Светогорск, ул. Победы д. 37</t>
  </si>
  <si>
    <t>Волосовский</t>
  </si>
  <si>
    <t>Сланцевский</t>
  </si>
  <si>
    <t xml:space="preserve">Гатчинский </t>
  </si>
  <si>
    <t>Наименование мероприятия /объекта</t>
  </si>
  <si>
    <t>Капитальный ремонт МБУК "Войсковицкий центр культуры и спорта" в части фасада, в том числе благоустройство прилегающей территории по адресу: 188360, Ленинградская обл., Гатчинский район, пос.Войсковицы, ул.Молодежная д.1</t>
  </si>
  <si>
    <t>Капитальный ремонт здания МКУ "Лесколовский дом культуры " по адресу: Ленинградская область, Всеволожский район, деревня Лесколово, улица Красноборская, дом 4</t>
  </si>
  <si>
    <t>Капитальный ремонт здания МКУ "Щегловский культурно-досуговый центр", расположенного по адресу: Ленинградская область, Всеволожский район, п.Щеглово, д.11</t>
  </si>
  <si>
    <t>Капитальный ремонт здания Осьминского Дома культуры по адресу: Ленинградская область, Лужский муниципальный район, поселок Осьмино, улица 1 Мая, дом 17</t>
  </si>
  <si>
    <t>Капитальный ремонт здания Дома культуры по адресу: Ленинградская область, Лужский район, д,Ям-Тесово, ул,Центральная, дом 6А</t>
  </si>
  <si>
    <t>Капитальный ремонт здания муниципального бюджетного учреждения культуры "Кисельнинский Дом Культуры"</t>
  </si>
  <si>
    <t>Капитальный ремонт Дома Культуры Громово по адресу: Ленинградская область, Приозерский район, поселок Громово, ул.Центральная, дом 15</t>
  </si>
  <si>
    <t>Капитальный ремонт здания Муниципального казенного учреждения культуры "Приозерский культурного центра "Карнавал"  в части одежды сцены и оборудования (МКУК "Приозерский культурный центр "Карнавал") по адресу: 188760 Ленинградская область, г. Приозерск, ул. Ленина, д.41 »</t>
  </si>
  <si>
    <t>Капитальный ремонт стадиона пос. Романовка Всеволожского района Ленинградской области</t>
  </si>
  <si>
    <t>Лодейнопольский муниципальный район</t>
  </si>
  <si>
    <t>Капитальный ремонт  Муниципального казенного учреждения культуры "Сельский Культурно-Досуговый центр "Шум", в части фасада, кровли, внутренних помещений с заменой технлогического оборудования, внутренних инженерных сетей с установкой противодымной вентиляции по адресу:Ленинградская область, Кировский район,с Шум, ул.Советская,д.3А</t>
  </si>
  <si>
    <t>Капитальный ремонт здания МУ "Тихвинский районный дом культуры"</t>
  </si>
  <si>
    <r>
      <t xml:space="preserve">Капитальный ремонт </t>
    </r>
    <r>
      <rPr>
        <b/>
        <u/>
        <sz val="16"/>
        <rFont val="Times New Roman"/>
        <family val="1"/>
        <charset val="204"/>
      </rPr>
      <t>в части помещения №35,</t>
    </r>
    <r>
      <rPr>
        <sz val="16"/>
        <rFont val="Times New Roman"/>
        <family val="1"/>
        <charset val="204"/>
      </rPr>
      <t xml:space="preserve"> в том числе приобретение оборудования для МБУК "Войсковицкий центр культуры и спорта" по адресу: 188360, Ленинградская область, Гатчинский район, пос. Войсковицы ул. Молодежная, д. 1</t>
    </r>
  </si>
  <si>
    <t>Капитальный ремонт  Дома культуры по адресу: Ленинградская область, Сланцевский муниципальный район, дер. Выскатка, ул. Садовая, д.№34</t>
  </si>
  <si>
    <t>Капитальный ремонт МКУК Дом культуры "Рабитицы" по адресу: Ленинградская область, Волосовский район, Рабитицкое сельское поселение, деревня работницы, д.22а</t>
  </si>
  <si>
    <t>Капитальный ремонт здания МБУ "Самойловский культурный центр" в части кровли, помещений 1 и 2 этажа, узла учета тепловой энергии, крыльца, сцены по адресу: 187681, Ленинградская область, Бокситогорский район, п. Совхозный, д.14</t>
  </si>
  <si>
    <t>Капитальный ремонт "Культурно-досугового центра Саперное", по адресу Ленинградская область, Приозерский район пос. Саперное, ул. Школьная, д. 11</t>
  </si>
  <si>
    <t>План   2024</t>
  </si>
  <si>
    <t>Итого по государственной программе "Комплексное развитие сельских территорий Ленинградской области"</t>
  </si>
  <si>
    <t>Информация о финансировании мероприятий по капитальному ремонту объектов социально-культурного назначения в 2024 году</t>
  </si>
  <si>
    <t xml:space="preserve">Капитальный ремонт здания муниципального казенного учреждения культуры "Культурно-Досуговый центр "Мга" по титулу: Капитальный ремонт кровли, в том числе устройство системы вытяжной противодымной вентиляции в здании муниципального казенного учреждения культуры "Культурно-Досуговый центр "Мга", расположенный по адресу: Ленинградская область, Кировский р-он, п. Мга, ул. Спортивная, д. 4
</t>
  </si>
  <si>
    <t>Капитальный ремонт здания "Пудостьского культурно-досугового центра" МКУК ПКСК в части ремонта внутренних помещений по адресу:  РФ, 188352, Ленинградская область, Гатчинский район, пос. Пудость, ул.Половинкиной, д.89</t>
  </si>
  <si>
    <t>Капитальный ремонт здания МКУК "Сяськелевский ИДЦ" в части кровельных, фасадных, отделочных, сантехнических  и электромонтажных работ, расположенного  по адресу: Ленинградская область, Гатчинский район, д.Жабино, ул.Поселковая, д.24</t>
  </si>
  <si>
    <t>Капитальный ремонт здания МБУ "СДК с.Путилово" в части кровли и фасада по адресу: Ленинградская область, Кировский район, село Путилово, ул.Дорофеева, дом 5</t>
  </si>
  <si>
    <t>Итого по государственной программе "Развитие культуры в Ленинградской области"</t>
  </si>
  <si>
    <t>Капитальный ремонт плоскостных сооружений стадиона «Металлург» по адресу: Ленинградская область, г. Волхов, Волховский пр., 16</t>
  </si>
  <si>
    <t>Капитальный ремонт "Физкультурно-оздоровительный комплекс ФОК, расположенный по адресу: Ленинградская область, Подпорожский район, п. Вознесенье, ул. Горная, д.28"</t>
  </si>
  <si>
    <t>Капитальный ремонт хоккейной коробки в части устройства бесшовного резинового покрытия по адресу Ленинградская обл., Волосовский р-н, п. Кикерино</t>
  </si>
  <si>
    <t xml:space="preserve">Капитальный ремонт спортивной площадки в д. Заневка 50 </t>
  </si>
  <si>
    <t xml:space="preserve">Капитальный ремонт УМП «Плавательный бассейн» по адресу: Ленинградская область, Кировский район, г. Кировск, ул. Молодежная д. 15 </t>
  </si>
  <si>
    <t xml:space="preserve"> Тосненский </t>
  </si>
  <si>
    <t xml:space="preserve">Лодейнопольский </t>
  </si>
  <si>
    <t>Кировский</t>
  </si>
  <si>
    <t>ИТОГО</t>
  </si>
  <si>
    <t>Итого по государственной программе "Развитие физической культуры и спорта в Ленинградской области"</t>
  </si>
  <si>
    <t xml:space="preserve">Капитальный ремонт кровли здания Дружногорского ДК,
МКУК «Дружногорский КДЦ»
по адресу: Ленинградская область, Гатчинский район, г.п. Дружная Горка,
ул. Введенского, д.20, 188377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</si>
</sst>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b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3" xfId="7"/>
    <cellStyle name="Финансовый 2" xfId="2"/>
    <cellStyle name="Финансовый 2 10" xfId="3"/>
    <cellStyle name="Финансовый 2 11" xfId="4"/>
    <cellStyle name="Финансовый 2 8" xfId="5"/>
    <cellStyle name="Финансовый 2 9" xfId="6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E59"/>
  <sheetViews>
    <sheetView showGridLines="0" tabSelected="1" view="pageBreakPreview" zoomScale="82" zoomScaleNormal="50" zoomScaleSheetLayoutView="82" workbookViewId="0">
      <selection activeCell="B22" sqref="B22"/>
    </sheetView>
  </sheetViews>
  <sheetFormatPr defaultColWidth="9.28515625" defaultRowHeight="18.75" x14ac:dyDescent="0.2"/>
  <cols>
    <col min="1" max="1" width="25.85546875" style="1" customWidth="1"/>
    <col min="2" max="2" width="155.5703125" style="3" customWidth="1"/>
    <col min="3" max="3" width="43.5703125" style="3" customWidth="1"/>
    <col min="4" max="4" width="37.28515625" style="3" customWidth="1"/>
    <col min="5" max="5" width="36.42578125" style="3" customWidth="1"/>
    <col min="6" max="6" width="9.28515625" style="3"/>
    <col min="7" max="7" width="13.7109375" style="3" bestFit="1" customWidth="1"/>
    <col min="8" max="8" width="11.85546875" style="3" bestFit="1" customWidth="1"/>
    <col min="9" max="16384" width="9.28515625" style="3"/>
  </cols>
  <sheetData>
    <row r="1" spans="1:4" s="2" customFormat="1" ht="74.25" customHeight="1" thickBot="1" x14ac:dyDescent="0.25">
      <c r="A1" s="36" t="s">
        <v>44</v>
      </c>
      <c r="B1" s="37"/>
      <c r="C1" s="38"/>
    </row>
    <row r="2" spans="1:4" s="4" customFormat="1" ht="90.6" customHeight="1" thickBot="1" x14ac:dyDescent="0.35">
      <c r="A2" s="23" t="s">
        <v>0</v>
      </c>
      <c r="B2" s="23" t="s">
        <v>24</v>
      </c>
      <c r="C2" s="24" t="s">
        <v>42</v>
      </c>
      <c r="D2" s="6"/>
    </row>
    <row r="3" spans="1:4" s="4" customFormat="1" ht="73.5" customHeight="1" x14ac:dyDescent="0.2">
      <c r="A3" s="11" t="s">
        <v>9</v>
      </c>
      <c r="B3" s="16" t="s">
        <v>26</v>
      </c>
      <c r="C3" s="9">
        <v>13564.2</v>
      </c>
    </row>
    <row r="4" spans="1:4" s="4" customFormat="1" ht="96" customHeight="1" x14ac:dyDescent="0.2">
      <c r="A4" s="11" t="s">
        <v>1</v>
      </c>
      <c r="B4" s="16" t="s">
        <v>40</v>
      </c>
      <c r="C4" s="9">
        <v>0</v>
      </c>
    </row>
    <row r="5" spans="1:4" s="4" customFormat="1" ht="89.25" customHeight="1" x14ac:dyDescent="0.2">
      <c r="A5" s="7" t="s">
        <v>9</v>
      </c>
      <c r="B5" s="16" t="s">
        <v>27</v>
      </c>
      <c r="C5" s="9">
        <v>15000</v>
      </c>
    </row>
    <row r="6" spans="1:4" s="4" customFormat="1" ht="84.75" customHeight="1" x14ac:dyDescent="0.2">
      <c r="A6" s="7" t="s">
        <v>8</v>
      </c>
      <c r="B6" s="16" t="s">
        <v>35</v>
      </c>
      <c r="C6" s="9">
        <v>15000</v>
      </c>
    </row>
    <row r="7" spans="1:4" s="4" customFormat="1" ht="68.25" customHeight="1" x14ac:dyDescent="0.2">
      <c r="A7" s="11" t="s">
        <v>4</v>
      </c>
      <c r="B7" s="16" t="s">
        <v>28</v>
      </c>
      <c r="C7" s="9">
        <v>14991.614</v>
      </c>
    </row>
    <row r="8" spans="1:4" s="4" customFormat="1" ht="71.25" customHeight="1" x14ac:dyDescent="0.2">
      <c r="A8" s="7" t="s">
        <v>4</v>
      </c>
      <c r="B8" s="16" t="s">
        <v>29</v>
      </c>
      <c r="C8" s="9">
        <v>15000</v>
      </c>
    </row>
    <row r="9" spans="1:4" s="4" customFormat="1" ht="75" customHeight="1" x14ac:dyDescent="0.2">
      <c r="A9" s="7" t="s">
        <v>21</v>
      </c>
      <c r="B9" s="14" t="s">
        <v>39</v>
      </c>
      <c r="C9" s="9">
        <v>30000</v>
      </c>
    </row>
    <row r="10" spans="1:4" s="4" customFormat="1" ht="55.5" customHeight="1" x14ac:dyDescent="0.2">
      <c r="A10" s="11" t="s">
        <v>2</v>
      </c>
      <c r="B10" s="16" t="s">
        <v>30</v>
      </c>
      <c r="C10" s="9">
        <v>15000</v>
      </c>
    </row>
    <row r="11" spans="1:4" s="4" customFormat="1" ht="87" customHeight="1" x14ac:dyDescent="0.2">
      <c r="A11" s="12" t="s">
        <v>5</v>
      </c>
      <c r="B11" s="16" t="s">
        <v>31</v>
      </c>
      <c r="C11" s="9">
        <v>18128.900000000001</v>
      </c>
    </row>
    <row r="12" spans="1:4" s="4" customFormat="1" ht="84.75" customHeight="1" x14ac:dyDescent="0.2">
      <c r="A12" s="11" t="s">
        <v>23</v>
      </c>
      <c r="B12" s="14" t="s">
        <v>25</v>
      </c>
      <c r="C12" s="9">
        <v>37348.896999999997</v>
      </c>
    </row>
    <row r="13" spans="1:4" s="4" customFormat="1" ht="84.75" customHeight="1" x14ac:dyDescent="0.2">
      <c r="A13" s="11" t="s">
        <v>23</v>
      </c>
      <c r="B13" s="14" t="s">
        <v>37</v>
      </c>
      <c r="C13" s="9">
        <v>0</v>
      </c>
    </row>
    <row r="14" spans="1:4" s="4" customFormat="1" ht="84.75" customHeight="1" x14ac:dyDescent="0.2">
      <c r="A14" s="11" t="s">
        <v>22</v>
      </c>
      <c r="B14" s="14" t="s">
        <v>38</v>
      </c>
      <c r="C14" s="9">
        <v>40000</v>
      </c>
    </row>
    <row r="15" spans="1:4" s="4" customFormat="1" ht="84.75" customHeight="1" x14ac:dyDescent="0.2">
      <c r="A15" s="11" t="s">
        <v>5</v>
      </c>
      <c r="B15" s="14" t="s">
        <v>41</v>
      </c>
      <c r="C15" s="9">
        <v>30000</v>
      </c>
    </row>
    <row r="16" spans="1:4" ht="45" customHeight="1" x14ac:dyDescent="0.2">
      <c r="A16" s="28" t="s">
        <v>43</v>
      </c>
      <c r="B16" s="29"/>
      <c r="C16" s="13">
        <f>C3+C4+C5+C6+C7+C8+C9+C10+C11+C12+C13+C14+C15</f>
        <v>244033.611</v>
      </c>
      <c r="D16" s="5"/>
    </row>
    <row r="17" spans="1:5" ht="99.75" customHeight="1" x14ac:dyDescent="0.2">
      <c r="A17" s="8" t="s">
        <v>5</v>
      </c>
      <c r="B17" s="19" t="s">
        <v>32</v>
      </c>
      <c r="C17" s="27">
        <v>24619.3</v>
      </c>
      <c r="D17" s="5"/>
    </row>
    <row r="18" spans="1:5" ht="111" customHeight="1" x14ac:dyDescent="0.2">
      <c r="A18" s="8" t="s">
        <v>11</v>
      </c>
      <c r="B18" s="25" t="s">
        <v>20</v>
      </c>
      <c r="C18" s="27">
        <v>9444.4</v>
      </c>
      <c r="D18" s="5"/>
    </row>
    <row r="19" spans="1:5" ht="93" customHeight="1" x14ac:dyDescent="0.2">
      <c r="A19" s="8" t="s">
        <v>3</v>
      </c>
      <c r="B19" s="25" t="s">
        <v>60</v>
      </c>
      <c r="C19" s="27">
        <v>5322.3</v>
      </c>
      <c r="D19" s="5"/>
    </row>
    <row r="20" spans="1:5" ht="60" customHeight="1" x14ac:dyDescent="0.2">
      <c r="A20" s="8" t="s">
        <v>4</v>
      </c>
      <c r="B20" s="26" t="s">
        <v>19</v>
      </c>
      <c r="C20" s="27">
        <v>35127.800000000003</v>
      </c>
      <c r="D20" s="5"/>
    </row>
    <row r="21" spans="1:5" ht="51" customHeight="1" x14ac:dyDescent="0.2">
      <c r="A21" s="8" t="s">
        <v>7</v>
      </c>
      <c r="B21" s="26" t="s">
        <v>36</v>
      </c>
      <c r="C21" s="27">
        <v>100000</v>
      </c>
      <c r="D21" s="5"/>
    </row>
    <row r="22" spans="1:5" ht="96.75" customHeight="1" x14ac:dyDescent="0.2">
      <c r="A22" s="8" t="s">
        <v>8</v>
      </c>
      <c r="B22" s="15" t="s">
        <v>45</v>
      </c>
      <c r="C22" s="9">
        <v>11830.8</v>
      </c>
      <c r="E22" s="5"/>
    </row>
    <row r="23" spans="1:5" ht="82.15" customHeight="1" x14ac:dyDescent="0.2">
      <c r="A23" s="8" t="s">
        <v>3</v>
      </c>
      <c r="B23" s="15" t="s">
        <v>46</v>
      </c>
      <c r="C23" s="9">
        <v>11494.1</v>
      </c>
      <c r="E23" s="5"/>
    </row>
    <row r="24" spans="1:5" ht="82.15" customHeight="1" x14ac:dyDescent="0.2">
      <c r="A24" s="8" t="s">
        <v>3</v>
      </c>
      <c r="B24" s="15" t="s">
        <v>47</v>
      </c>
      <c r="C24" s="9">
        <v>15781.6</v>
      </c>
      <c r="E24" s="5"/>
    </row>
    <row r="25" spans="1:5" ht="82.15" customHeight="1" x14ac:dyDescent="0.2">
      <c r="A25" s="8" t="s">
        <v>8</v>
      </c>
      <c r="B25" s="15" t="s">
        <v>48</v>
      </c>
      <c r="C25" s="9">
        <v>12462.6</v>
      </c>
      <c r="E25" s="5"/>
    </row>
    <row r="26" spans="1:5" ht="72.75" customHeight="1" x14ac:dyDescent="0.2">
      <c r="A26" s="30" t="s">
        <v>49</v>
      </c>
      <c r="B26" s="31"/>
      <c r="C26" s="13">
        <f>SUM(C17:C25)</f>
        <v>226082.9</v>
      </c>
      <c r="D26" s="5"/>
      <c r="E26" s="5"/>
    </row>
    <row r="27" spans="1:5" ht="75.75" customHeight="1" x14ac:dyDescent="0.2">
      <c r="A27" s="20" t="s">
        <v>55</v>
      </c>
      <c r="B27" s="19" t="s">
        <v>10</v>
      </c>
      <c r="C27" s="21">
        <v>26700</v>
      </c>
    </row>
    <row r="28" spans="1:5" ht="66" customHeight="1" x14ac:dyDescent="0.2">
      <c r="A28" s="18" t="s">
        <v>2</v>
      </c>
      <c r="B28" s="19" t="s">
        <v>50</v>
      </c>
      <c r="C28" s="21">
        <f>36291.3+2569.6</f>
        <v>38860.9</v>
      </c>
      <c r="D28" s="5"/>
    </row>
    <row r="29" spans="1:5" ht="83.25" customHeight="1" x14ac:dyDescent="0.2">
      <c r="A29" s="18" t="s">
        <v>18</v>
      </c>
      <c r="B29" s="19" t="s">
        <v>51</v>
      </c>
      <c r="C29" s="21">
        <f>32272.3+845.5</f>
        <v>33117.800000000003</v>
      </c>
      <c r="D29" s="5"/>
    </row>
    <row r="30" spans="1:5" ht="68.25" customHeight="1" x14ac:dyDescent="0.2">
      <c r="A30" s="20" t="s">
        <v>55</v>
      </c>
      <c r="B30" s="19" t="s">
        <v>12</v>
      </c>
      <c r="C30" s="21">
        <f>7425.4+435.6</f>
        <v>7861</v>
      </c>
      <c r="D30" s="5"/>
    </row>
    <row r="31" spans="1:5" ht="60.75" customHeight="1" x14ac:dyDescent="0.2">
      <c r="A31" s="18" t="s">
        <v>2</v>
      </c>
      <c r="B31" s="19" t="s">
        <v>13</v>
      </c>
      <c r="C31" s="21">
        <v>95634.31</v>
      </c>
      <c r="D31" s="5"/>
    </row>
    <row r="32" spans="1:5" ht="59.25" customHeight="1" x14ac:dyDescent="0.2">
      <c r="A32" s="18" t="s">
        <v>9</v>
      </c>
      <c r="B32" s="19" t="s">
        <v>33</v>
      </c>
      <c r="C32" s="21">
        <f>10789.3+809.4</f>
        <v>11598.699999999999</v>
      </c>
      <c r="D32" s="5"/>
    </row>
    <row r="33" spans="1:3" ht="90" customHeight="1" x14ac:dyDescent="0.2">
      <c r="A33" s="18" t="s">
        <v>34</v>
      </c>
      <c r="B33" s="19" t="s">
        <v>14</v>
      </c>
      <c r="C33" s="21">
        <f>5851.66+439</f>
        <v>6290.66</v>
      </c>
    </row>
    <row r="34" spans="1:3" ht="66" customHeight="1" x14ac:dyDescent="0.2">
      <c r="A34" s="18" t="s">
        <v>56</v>
      </c>
      <c r="B34" s="19" t="s">
        <v>15</v>
      </c>
      <c r="C34" s="21">
        <f>10264.9+770</f>
        <v>11034.9</v>
      </c>
    </row>
    <row r="35" spans="1:3" ht="72.75" customHeight="1" x14ac:dyDescent="0.2">
      <c r="A35" s="18" t="s">
        <v>6</v>
      </c>
      <c r="B35" s="19" t="s">
        <v>16</v>
      </c>
      <c r="C35" s="21">
        <f>4275.2+320.7</f>
        <v>4595.8999999999996</v>
      </c>
    </row>
    <row r="36" spans="1:3" ht="65.25" customHeight="1" x14ac:dyDescent="0.2">
      <c r="A36" s="18" t="s">
        <v>21</v>
      </c>
      <c r="B36" s="19" t="s">
        <v>52</v>
      </c>
      <c r="C36" s="21">
        <f>1926.7+144.6</f>
        <v>2071.3000000000002</v>
      </c>
    </row>
    <row r="37" spans="1:3" ht="53.25" customHeight="1" x14ac:dyDescent="0.2">
      <c r="A37" s="18" t="s">
        <v>9</v>
      </c>
      <c r="B37" s="19" t="s">
        <v>17</v>
      </c>
      <c r="C37" s="21">
        <f>6998.4+525</f>
        <v>7523.4</v>
      </c>
    </row>
    <row r="38" spans="1:3" ht="52.5" customHeight="1" x14ac:dyDescent="0.2">
      <c r="A38" s="18" t="s">
        <v>9</v>
      </c>
      <c r="B38" s="19" t="s">
        <v>53</v>
      </c>
      <c r="C38" s="21">
        <f>5667.7+425.2</f>
        <v>6092.9</v>
      </c>
    </row>
    <row r="39" spans="1:3" ht="51.75" customHeight="1" x14ac:dyDescent="0.2">
      <c r="A39" s="18" t="s">
        <v>57</v>
      </c>
      <c r="B39" s="19" t="s">
        <v>54</v>
      </c>
      <c r="C39" s="21">
        <v>54000</v>
      </c>
    </row>
    <row r="40" spans="1:3" ht="37.5" customHeight="1" x14ac:dyDescent="0.2">
      <c r="A40" s="34" t="s">
        <v>59</v>
      </c>
      <c r="B40" s="35"/>
      <c r="C40" s="17">
        <f>C27+C28+C29+C30+C31+C32+C33+C34+C35+C36+C37+C38+C39</f>
        <v>305381.77</v>
      </c>
    </row>
    <row r="41" spans="1:3" ht="39" customHeight="1" x14ac:dyDescent="0.2">
      <c r="A41" s="32" t="s">
        <v>58</v>
      </c>
      <c r="B41" s="33"/>
      <c r="C41" s="22">
        <f>C16+C26+C40</f>
        <v>775498.28099999996</v>
      </c>
    </row>
    <row r="42" spans="1:3" ht="62.25" customHeight="1" x14ac:dyDescent="0.2">
      <c r="B42" s="1"/>
    </row>
    <row r="43" spans="1:3" ht="32.25" customHeight="1" x14ac:dyDescent="0.2">
      <c r="B43" s="1"/>
      <c r="C43" s="5"/>
    </row>
    <row r="44" spans="1:3" ht="27.75" customHeight="1" x14ac:dyDescent="0.2">
      <c r="B44" s="1"/>
    </row>
    <row r="45" spans="1:3" ht="24.75" customHeight="1" x14ac:dyDescent="0.2">
      <c r="B45" s="1"/>
    </row>
    <row r="46" spans="1:3" ht="25.5" customHeight="1" x14ac:dyDescent="0.2">
      <c r="B46" s="1"/>
    </row>
    <row r="47" spans="1:3" ht="24.75" customHeight="1" x14ac:dyDescent="0.2">
      <c r="B47" s="1"/>
    </row>
    <row r="48" spans="1:3" ht="25.5" customHeight="1" x14ac:dyDescent="0.2">
      <c r="B48" s="1"/>
    </row>
    <row r="49" spans="2:2" ht="24.75" customHeight="1" x14ac:dyDescent="0.2">
      <c r="B49" s="1"/>
    </row>
    <row r="50" spans="2:2" ht="29.25" customHeight="1" x14ac:dyDescent="0.2">
      <c r="B50" s="1"/>
    </row>
    <row r="51" spans="2:2" ht="25.9" customHeight="1" x14ac:dyDescent="0.2">
      <c r="B51" s="1"/>
    </row>
    <row r="52" spans="2:2" ht="26.25" customHeight="1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ht="23.25" x14ac:dyDescent="0.2">
      <c r="B59" s="10"/>
    </row>
  </sheetData>
  <sheetProtection sort="0" autoFilter="0" pivotTables="0"/>
  <autoFilter ref="A2:C59"/>
  <customSheetViews>
    <customSheetView guid="{5AAE038D-77CF-4224-857B-56D57FF74134}" scale="85" fitToPage="1" showAutoFilter="1" hiddenColumns="1" showRuler="0" topLeftCell="D1">
      <pane ySplit="2" topLeftCell="A230" activePane="bottomLeft" state="frozenSplit"/>
      <selection pane="bottomLeft" activeCell="I3" sqref="I3"/>
      <pageMargins left="0.16" right="0.17" top="0.15748031496062992" bottom="0.16" header="0.15748031496062992" footer="0.16"/>
      <pageSetup paperSize="9" scale="29" fitToHeight="0" orientation="portrait" r:id="rId1"/>
      <headerFooter alignWithMargins="0"/>
      <autoFilter ref="B1:AC1"/>
    </customSheetView>
    <customSheetView guid="{6CDE2422-0AD0-4E49-9BE3-31BE94C35396}" scale="70" showPageBreaks="1" fitToPage="1" printArea="1" showAutoFilter="1" hiddenRows="1" hiddenColumns="1" topLeftCell="C3">
      <pane ySplit="3" topLeftCell="A6" activePane="bottomLeft" state="frozenSplit"/>
      <selection pane="bottomLeft" activeCell="AD4" sqref="AD4"/>
      <pageMargins left="0.15748031496062992" right="0.15748031496062992" top="0.27559055118110237" bottom="0.15748031496062992" header="0.15748031496062992" footer="0.15748031496062992"/>
      <pageSetup paperSize="9" scale="67" fitToHeight="0" orientation="landscape" r:id="rId2"/>
      <headerFooter alignWithMargins="0"/>
      <autoFilter ref="B1:AS1"/>
    </customSheetView>
  </customSheetViews>
  <mergeCells count="5">
    <mergeCell ref="A16:B16"/>
    <mergeCell ref="A26:B26"/>
    <mergeCell ref="A41:B41"/>
    <mergeCell ref="A40:B40"/>
    <mergeCell ref="A1:C1"/>
  </mergeCells>
  <phoneticPr fontId="2" type="noConversion"/>
  <pageMargins left="0.27559055118110237" right="0.15748031496062992" top="0.27559055118110237" bottom="0.15748031496062992" header="0.15748031496062992" footer="0.15748031496062992"/>
  <pageSetup paperSize="9" scale="45" fitToHeight="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Кап.ремонты 2024</vt:lpstr>
      <vt:lpstr>'Кап.ремонты 2024'!Заголовки_для_печати</vt:lpstr>
      <vt:lpstr>'Кап.ремонты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ShitakovV</dc:creator>
  <cp:lastModifiedBy>Рыжова Наталья Борисовна</cp:lastModifiedBy>
  <cp:lastPrinted>2024-02-13T07:50:17Z</cp:lastPrinted>
  <dcterms:created xsi:type="dcterms:W3CDTF">2012-07-18T07:18:55Z</dcterms:created>
  <dcterms:modified xsi:type="dcterms:W3CDTF">2024-02-19T11:15:15Z</dcterms:modified>
</cp:coreProperties>
</file>