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5785" windowHeight="11550"/>
  </bookViews>
  <sheets>
    <sheet name="КБ" sheetId="1" r:id="rId1"/>
  </sheets>
  <definedNames>
    <definedName name="_xlnm.Print_Titles" localSheetId="0">КБ!$A:$A,КБ!$5:$6</definedName>
  </definedNames>
  <calcPr calcId="145621"/>
</workbook>
</file>

<file path=xl/calcChain.xml><?xml version="1.0" encoding="utf-8"?>
<calcChain xmlns="http://schemas.openxmlformats.org/spreadsheetml/2006/main">
  <c r="H36" i="1" l="1"/>
  <c r="J65" i="1"/>
  <c r="J64" i="1"/>
  <c r="J63" i="1"/>
  <c r="J61" i="1"/>
  <c r="J60" i="1"/>
  <c r="J59" i="1"/>
  <c r="J58" i="1"/>
  <c r="J57" i="1"/>
  <c r="J54" i="1"/>
  <c r="J53" i="1"/>
  <c r="J52" i="1"/>
  <c r="J51" i="1"/>
  <c r="J49" i="1"/>
  <c r="J48" i="1"/>
  <c r="J47" i="1"/>
  <c r="J46" i="1"/>
  <c r="J45" i="1"/>
  <c r="J44" i="1"/>
  <c r="J43" i="1"/>
  <c r="J42" i="1"/>
  <c r="J41" i="1"/>
  <c r="J39" i="1"/>
  <c r="J38" i="1"/>
  <c r="J37" i="1"/>
  <c r="J34" i="1"/>
  <c r="J33" i="1"/>
  <c r="J32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6" i="1"/>
  <c r="J15" i="1"/>
  <c r="J14" i="1"/>
  <c r="J13" i="1"/>
  <c r="J12" i="1"/>
  <c r="J11" i="1"/>
  <c r="J10" i="1"/>
  <c r="J9" i="1"/>
  <c r="J8" i="1"/>
  <c r="J7" i="1"/>
  <c r="H11" i="1"/>
  <c r="H12" i="1"/>
  <c r="H13" i="1"/>
  <c r="H14" i="1"/>
  <c r="H15" i="1"/>
  <c r="H16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2" i="1"/>
  <c r="H33" i="1"/>
  <c r="H34" i="1"/>
  <c r="H37" i="1"/>
  <c r="H38" i="1"/>
  <c r="H39" i="1"/>
  <c r="H41" i="1"/>
  <c r="H42" i="1"/>
  <c r="H43" i="1"/>
  <c r="H44" i="1"/>
  <c r="H45" i="1"/>
  <c r="H46" i="1"/>
  <c r="H47" i="1"/>
  <c r="H48" i="1"/>
  <c r="H49" i="1"/>
  <c r="H51" i="1"/>
  <c r="H52" i="1"/>
  <c r="H53" i="1"/>
  <c r="H54" i="1"/>
  <c r="H57" i="1"/>
  <c r="H58" i="1"/>
  <c r="H59" i="1"/>
  <c r="H60" i="1"/>
  <c r="H61" i="1"/>
  <c r="H63" i="1"/>
  <c r="H64" i="1"/>
  <c r="H65" i="1"/>
  <c r="H10" i="1"/>
  <c r="H9" i="1"/>
  <c r="H8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70" i="1"/>
  <c r="F71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10" i="1"/>
  <c r="D8" i="1"/>
  <c r="D9" i="1"/>
  <c r="F7" i="1"/>
  <c r="G7" i="1"/>
  <c r="H7" i="1"/>
  <c r="D7" i="1"/>
  <c r="I75" i="1" l="1"/>
  <c r="I74" i="1" s="1"/>
  <c r="I73" i="1" s="1"/>
  <c r="I72" i="1" s="1"/>
  <c r="G75" i="1"/>
  <c r="E75" i="1"/>
  <c r="E74" i="1" s="1"/>
  <c r="E73" i="1" s="1"/>
  <c r="E72" i="1" s="1"/>
  <c r="C75" i="1"/>
  <c r="C74" i="1" s="1"/>
  <c r="C73" i="1" s="1"/>
  <c r="C72" i="1" s="1"/>
  <c r="C60" i="1" s="1"/>
  <c r="G74" i="1"/>
  <c r="G73" i="1" s="1"/>
  <c r="G72" i="1" s="1"/>
  <c r="B72" i="1"/>
  <c r="I70" i="1"/>
  <c r="G70" i="1"/>
  <c r="E70" i="1"/>
  <c r="C70" i="1"/>
  <c r="B70" i="1"/>
  <c r="I68" i="1"/>
  <c r="G68" i="1"/>
  <c r="G60" i="1" s="1"/>
  <c r="E68" i="1"/>
  <c r="E60" i="1" s="1"/>
  <c r="C68" i="1"/>
  <c r="B68" i="1"/>
  <c r="I66" i="1"/>
  <c r="G66" i="1"/>
  <c r="E66" i="1"/>
  <c r="C66" i="1"/>
  <c r="B66" i="1"/>
  <c r="B60" i="1" s="1"/>
  <c r="I61" i="1"/>
  <c r="I60" i="1" s="1"/>
  <c r="G61" i="1"/>
  <c r="E61" i="1"/>
  <c r="C61" i="1"/>
  <c r="B61" i="1"/>
  <c r="I49" i="1"/>
  <c r="G49" i="1"/>
  <c r="E49" i="1"/>
  <c r="C49" i="1"/>
  <c r="B49" i="1"/>
  <c r="I46" i="1"/>
  <c r="I32" i="1" s="1"/>
  <c r="G46" i="1"/>
  <c r="G32" i="1" s="1"/>
  <c r="E46" i="1"/>
  <c r="C46" i="1"/>
  <c r="B46" i="1"/>
  <c r="I42" i="1"/>
  <c r="G42" i="1"/>
  <c r="E42" i="1"/>
  <c r="C42" i="1"/>
  <c r="C32" i="1" s="1"/>
  <c r="B42" i="1"/>
  <c r="I33" i="1"/>
  <c r="G33" i="1"/>
  <c r="E33" i="1"/>
  <c r="C33" i="1"/>
  <c r="B33" i="1"/>
  <c r="B32" i="1" s="1"/>
  <c r="E32" i="1"/>
  <c r="I27" i="1"/>
  <c r="G27" i="1"/>
  <c r="E27" i="1"/>
  <c r="C27" i="1"/>
  <c r="B27" i="1"/>
  <c r="I21" i="1"/>
  <c r="G21" i="1"/>
  <c r="E21" i="1"/>
  <c r="C21" i="1"/>
  <c r="B21" i="1"/>
  <c r="I15" i="1"/>
  <c r="G15" i="1"/>
  <c r="E15" i="1"/>
  <c r="E9" i="1" s="1"/>
  <c r="E8" i="1" s="1"/>
  <c r="E7" i="1" s="1"/>
  <c r="C15" i="1"/>
  <c r="C9" i="1" s="1"/>
  <c r="B15" i="1"/>
  <c r="I13" i="1"/>
  <c r="G13" i="1"/>
  <c r="E13" i="1"/>
  <c r="C13" i="1"/>
  <c r="B13" i="1"/>
  <c r="I10" i="1"/>
  <c r="I9" i="1" s="1"/>
  <c r="G10" i="1"/>
  <c r="G9" i="1" s="1"/>
  <c r="G8" i="1" s="1"/>
  <c r="E10" i="1"/>
  <c r="C10" i="1"/>
  <c r="B10" i="1"/>
  <c r="B9" i="1"/>
  <c r="C8" i="1" l="1"/>
  <c r="C7" i="1" s="1"/>
  <c r="I8" i="1"/>
  <c r="I7" i="1" s="1"/>
  <c r="B8" i="1"/>
  <c r="B7" i="1" s="1"/>
</calcChain>
</file>

<file path=xl/sharedStrings.xml><?xml version="1.0" encoding="utf-8"?>
<sst xmlns="http://schemas.openxmlformats.org/spreadsheetml/2006/main" count="82" uniqueCount="82">
  <si>
    <t>НАЛОГОВЫЕ И НЕНАЛОГОВЫЕ ДОХОДЫ</t>
  </si>
  <si>
    <t>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</si>
  <si>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</si>
  <si>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</si>
  <si>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</si>
  <si>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</si>
  <si>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</si>
  <si>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НАЛОГИ НА СОВОКУПНЫЙ ДОХОД</t>
  </si>
  <si>
    <t xml:space="preserve">Налог, взимаемый в связи с применением упрощенной системы налогообложения 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</si>
  <si>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</si>
  <si>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</si>
  <si>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</si>
  <si>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профессиональный доход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</si>
  <si>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</si>
  <si>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</si>
  <si>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</si>
  <si>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</t>
  </si>
  <si>
    <t>Налог на игорный бизнес</t>
  </si>
  <si>
    <t>Земельный налог</t>
  </si>
  <si>
    <t>НАЛОГИ, СБОРЫ И РЕГУЛЯРНЫЕ ПЛАТЕЖИ ЗА ПОЛЬЗОВАНИЕ ПРИРОДНЫМИ РЕСУРСАМИ</t>
  </si>
  <si>
    <t>Налог на добычу полезных ископаемых</t>
  </si>
  <si>
    <t>Сборы за пользование объектами животного мира и за пользование объектами водных биологических ресурсов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</si>
  <si>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</si>
  <si>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</si>
  <si>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</si>
  <si>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</si>
  <si>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размещения средств бюджетов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</si>
  <si>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</si>
  <si>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</si>
  <si>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</si>
  <si>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</si>
  <si>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</si>
  <si>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</si>
  <si>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</si>
  <si>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</si>
  <si>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</si>
  <si>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</si>
  <si>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</si>
  <si>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</si>
  <si>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2025 год</t>
  </si>
  <si>
    <t>тыс.руб.</t>
  </si>
  <si>
    <t>Прогноз поступления доходов в консолидированный бюджет Ленинградской области</t>
  </si>
  <si>
    <t>Прогноз поступлений</t>
  </si>
  <si>
    <t>ВСЕГО ДОХОДОВ</t>
  </si>
  <si>
    <t>БЕЗВОЗМЕЗДНЫЕ ПОСТУПЛЕНИЯ</t>
  </si>
  <si>
    <t>2026 год</t>
  </si>
  <si>
    <t>Фактические поступления за 2023 год</t>
  </si>
  <si>
    <t>Оценка 2024 года</t>
  </si>
  <si>
    <t>2027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</si>
  <si>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</si>
  <si>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</si>
  <si>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</si>
  <si>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</si>
  <si>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</si>
  <si>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</si>
  <si>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</si>
  <si>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</si>
  <si>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</si>
  <si>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</si>
  <si>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</si>
  <si>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Доходы от приватизации имущества, находящегося в государственной и муниципальной собственности</t>
  </si>
  <si>
    <t>Денежные средства, полученные от распоряжения и реализации конфискованного и иного имущества, обращенного в собственность государства (за исключением выморочного имущества) (в части реализации основных средств по указанному имуществу)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</si>
  <si>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</si>
  <si>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</si>
  <si>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</si>
  <si>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</si>
  <si>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</si>
  <si>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</si>
  <si>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субъектов Российской Федерации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</si>
  <si>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</si>
  <si>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субъектов Российской Федерации</t>
  </si>
  <si>
    <t>ПРОЧИЕ БЕЗВОЗМЕЗДНЫЕ ПОСТУПЛЕНИЯ</t>
  </si>
  <si>
    <t>Прочие безвозмездные поступления в бюджеты субъектов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</si>
  <si>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</si>
  <si>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</si>
  <si>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</si>
  <si>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</si>
  <si>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Приложение 1  к пояснительной записке 2025 года</t>
  </si>
  <si>
    <t>% к 2023 году</t>
  </si>
  <si>
    <t>% к 2024 году</t>
  </si>
  <si>
    <t>% к 2025 году</t>
  </si>
  <si>
    <t>% к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</si>
</sst>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4" fontId="2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/>
    <xf numFmtId="164" fontId="4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0" fontId="12" fillId="0" borderId="0" xfId="0" applyFont="1" applyFill="1" applyBorder="1"/>
    <xf numFmtId="0" fontId="10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6" fillId="0" borderId="0" xfId="0" applyFont="1" applyFill="1"/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Border="1"/>
    <xf numFmtId="0" fontId="9" fillId="0" borderId="0" xfId="0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14" fontId="8" fillId="0" borderId="0" xfId="0" applyNumberFormat="1" applyFont="1" applyFill="1" applyBorder="1" applyAlignment="1">
      <alignment horizontal="center" vertical="center"/>
    </xf>
    <xf numFmtId="20" fontId="13" fillId="0" borderId="1" xfId="0" quotePrefix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10" fillId="2" borderId="2" xfId="0" applyNumberFormat="1" applyFont="1" applyFill="1" applyBorder="1" applyAlignment="1" applyProtection="1">
      <alignment horizontal="center" vertical="center" wrapText="1"/>
    </xf>
    <xf numFmtId="49" fontId="10" fillId="2" borderId="3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66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</sheetPr>
  <dimension ref="A1:L75"/>
  <sheetViews>
    <sheetView tabSelected="1" topLeftCell="A61" zoomScaleNormal="100" workbookViewId="0">
      <selection activeCell="A65" sqref="A65:A75"/>
    </sheetView>
  </sheetViews>
  <sheetFormatPr defaultColWidth="8.85546875" defaultRowHeight="15.75" x14ac:dyDescent="0.25"/>
  <cols>
    <col min="1" max="1" width="46.85546875" style="12" customWidth="1"/>
    <col min="2" max="2" width="21.5703125" style="8" customWidth="1"/>
    <col min="3" max="4" width="18.28515625" style="8" customWidth="1"/>
    <col min="5" max="9" width="18.7109375" style="8" customWidth="1"/>
    <col min="10" max="10" width="16.140625" style="8" customWidth="1"/>
    <col min="11" max="16384" width="8.85546875" style="8"/>
  </cols>
  <sheetData>
    <row r="1" spans="1:10" s="9" customFormat="1" ht="15.75" customHeight="1" x14ac:dyDescent="0.25">
      <c r="A1" s="2"/>
      <c r="E1" s="15"/>
      <c r="F1" s="15"/>
      <c r="G1" s="15"/>
      <c r="H1" s="15"/>
      <c r="I1" s="16"/>
      <c r="J1" s="16" t="s">
        <v>77</v>
      </c>
    </row>
    <row r="2" spans="1:10" s="9" customFormat="1" ht="18" customHeight="1" x14ac:dyDescent="0.25">
      <c r="A2" s="2"/>
    </row>
    <row r="3" spans="1:10" s="9" customFormat="1" ht="18.75" x14ac:dyDescent="0.25">
      <c r="A3" s="26" t="s">
        <v>41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s="9" customFormat="1" ht="15" customHeight="1" x14ac:dyDescent="0.3">
      <c r="A4" s="1"/>
      <c r="I4" s="7"/>
      <c r="J4" s="7" t="s">
        <v>40</v>
      </c>
    </row>
    <row r="5" spans="1:10" ht="15" customHeight="1" x14ac:dyDescent="0.25">
      <c r="A5" s="27"/>
      <c r="B5" s="29" t="s">
        <v>46</v>
      </c>
      <c r="C5" s="29" t="s">
        <v>47</v>
      </c>
      <c r="D5" s="31" t="s">
        <v>78</v>
      </c>
      <c r="E5" s="33" t="s">
        <v>42</v>
      </c>
      <c r="F5" s="33"/>
      <c r="G5" s="33"/>
      <c r="H5" s="33"/>
      <c r="I5" s="33"/>
      <c r="J5" s="33"/>
    </row>
    <row r="6" spans="1:10" ht="27.6" customHeight="1" x14ac:dyDescent="0.25">
      <c r="A6" s="28"/>
      <c r="B6" s="30"/>
      <c r="C6" s="30"/>
      <c r="D6" s="32"/>
      <c r="E6" s="10" t="s">
        <v>39</v>
      </c>
      <c r="F6" s="24" t="s">
        <v>79</v>
      </c>
      <c r="G6" s="10" t="s">
        <v>45</v>
      </c>
      <c r="H6" s="24" t="s">
        <v>80</v>
      </c>
      <c r="I6" s="10" t="s">
        <v>48</v>
      </c>
      <c r="J6" s="24" t="s">
        <v>81</v>
      </c>
    </row>
    <row r="7" spans="1:10" ht="24.95" customHeight="1" x14ac:dyDescent="0.25">
      <c r="A7" s="13" t="s">
        <v>43</v>
      </c>
      <c r="B7" s="17">
        <f>B8+B60</f>
        <v>306088004.60000002</v>
      </c>
      <c r="C7" s="17">
        <f>C8+C60</f>
        <v>304994863.80000001</v>
      </c>
      <c r="D7" s="25">
        <f>C7/B7*100</f>
        <v>99.642867154683657</v>
      </c>
      <c r="E7" s="17">
        <f>E8+E60</f>
        <v>296140342.69999999</v>
      </c>
      <c r="F7" s="17">
        <f>E7/C7*100</f>
        <v>97.09682943847659</v>
      </c>
      <c r="G7" s="17">
        <f>G8+G60</f>
        <v>298091270.69999999</v>
      </c>
      <c r="H7" s="17">
        <f>G7/E7*100</f>
        <v>100.6587849471007</v>
      </c>
      <c r="I7" s="17">
        <f>I8+I60</f>
        <v>297384444.10000002</v>
      </c>
      <c r="J7" s="17">
        <f>I7/G7*100</f>
        <v>99.762882489534107</v>
      </c>
    </row>
    <row r="8" spans="1:10" ht="37.5" x14ac:dyDescent="0.25">
      <c r="A8" s="13" t="s">
        <v>0</v>
      </c>
      <c r="B8" s="17">
        <f>B9+B32</f>
        <v>282401010.80000001</v>
      </c>
      <c r="C8" s="17">
        <f t="shared" ref="C8:I8" si="0">C9+C32</f>
        <v>286939765.5</v>
      </c>
      <c r="D8" s="25">
        <f t="shared" ref="D8:D71" si="1">C8/B8*100</f>
        <v>101.60720200226704</v>
      </c>
      <c r="E8" s="17">
        <f t="shared" si="0"/>
        <v>280359239.5</v>
      </c>
      <c r="F8" s="17">
        <f t="shared" ref="F8:F71" si="2">E8/C8*100</f>
        <v>97.706652478601825</v>
      </c>
      <c r="G8" s="17">
        <f t="shared" si="0"/>
        <v>281596352.39999998</v>
      </c>
      <c r="H8" s="17">
        <f>G8/E8*100</f>
        <v>100.44125990005048</v>
      </c>
      <c r="I8" s="17">
        <f t="shared" si="0"/>
        <v>295422204.70000005</v>
      </c>
      <c r="J8" s="17">
        <f>I8/G8*100</f>
        <v>104.90981228349182</v>
      </c>
    </row>
    <row r="9" spans="1:10" ht="16.5" x14ac:dyDescent="0.25">
      <c r="A9" s="18" t="s">
        <v>1</v>
      </c>
      <c r="B9" s="11">
        <f>B10+B13+B15+B21+B27+B30+B31</f>
        <v>266041252.40000001</v>
      </c>
      <c r="C9" s="11">
        <f t="shared" ref="C9:I9" si="3">C10+C13+C15+C21+C27+C30+C31</f>
        <v>265805051.09999999</v>
      </c>
      <c r="D9" s="11">
        <f t="shared" si="1"/>
        <v>99.9112162877489</v>
      </c>
      <c r="E9" s="11">
        <f t="shared" si="3"/>
        <v>271233709.30000001</v>
      </c>
      <c r="F9" s="11">
        <f t="shared" si="2"/>
        <v>102.04234576338342</v>
      </c>
      <c r="G9" s="11">
        <f t="shared" si="3"/>
        <v>272654348.69999999</v>
      </c>
      <c r="H9" s="11">
        <f>G9/E9*100</f>
        <v>100.52376948413469</v>
      </c>
      <c r="I9" s="11">
        <f t="shared" si="3"/>
        <v>286515160.50000006</v>
      </c>
      <c r="J9" s="11">
        <f>I9/G9*100</f>
        <v>105.08365696937811</v>
      </c>
    </row>
    <row r="10" spans="1:10" x14ac:dyDescent="0.25">
      <c r="A10" s="19" t="s">
        <v>2</v>
      </c>
      <c r="B10" s="4">
        <f>B11+B12</f>
        <v>199353781.40000001</v>
      </c>
      <c r="C10" s="4">
        <f t="shared" ref="C10:I10" si="4">C11+C12</f>
        <v>193227274</v>
      </c>
      <c r="D10" s="4">
        <f t="shared" si="1"/>
        <v>96.926816558494437</v>
      </c>
      <c r="E10" s="4">
        <f t="shared" si="4"/>
        <v>193911066.5</v>
      </c>
      <c r="F10" s="4">
        <f t="shared" si="2"/>
        <v>100.35387990827837</v>
      </c>
      <c r="G10" s="4">
        <f t="shared" si="4"/>
        <v>193767406.90000001</v>
      </c>
      <c r="H10" s="4">
        <f>G10/E10*100</f>
        <v>99.925914697601854</v>
      </c>
      <c r="I10" s="4">
        <f t="shared" si="4"/>
        <v>206040448.80000001</v>
      </c>
      <c r="J10" s="4">
        <f>I10/G10*100</f>
        <v>106.333904187681</v>
      </c>
    </row>
    <row r="11" spans="1:10" x14ac:dyDescent="0.25">
      <c r="A11" s="19" t="s">
        <v>3</v>
      </c>
      <c r="B11" s="3">
        <v>124470473.2</v>
      </c>
      <c r="C11" s="3">
        <v>110731912</v>
      </c>
      <c r="D11" s="4">
        <f t="shared" si="1"/>
        <v>88.962393371860344</v>
      </c>
      <c r="E11" s="3">
        <v>104238608</v>
      </c>
      <c r="F11" s="4">
        <f t="shared" si="2"/>
        <v>94.136013834927738</v>
      </c>
      <c r="G11" s="3">
        <v>97369514</v>
      </c>
      <c r="H11" s="4">
        <f t="shared" ref="H11:J65" si="5">G11/E11*100</f>
        <v>93.410220903947604</v>
      </c>
      <c r="I11" s="3">
        <v>102412714</v>
      </c>
      <c r="J11" s="4">
        <f t="shared" si="5"/>
        <v>105.1794445641374</v>
      </c>
    </row>
    <row r="12" spans="1:10" x14ac:dyDescent="0.25">
      <c r="A12" s="19" t="s">
        <v>4</v>
      </c>
      <c r="B12" s="3">
        <v>74883308.200000003</v>
      </c>
      <c r="C12" s="3">
        <v>82495362</v>
      </c>
      <c r="D12" s="4">
        <f t="shared" si="1"/>
        <v>110.16522103920616</v>
      </c>
      <c r="E12" s="3">
        <v>89672458.5</v>
      </c>
      <c r="F12" s="4">
        <f t="shared" si="2"/>
        <v>108.70000000727313</v>
      </c>
      <c r="G12" s="3">
        <v>96397892.900000006</v>
      </c>
      <c r="H12" s="4">
        <f t="shared" si="5"/>
        <v>107.50000001393963</v>
      </c>
      <c r="I12" s="3">
        <v>103627734.8</v>
      </c>
      <c r="J12" s="4">
        <f t="shared" si="5"/>
        <v>107.49999992997772</v>
      </c>
    </row>
    <row r="13" spans="1:10" ht="47.25" x14ac:dyDescent="0.25">
      <c r="A13" s="19" t="s">
        <v>5</v>
      </c>
      <c r="B13" s="4">
        <f>B14</f>
        <v>14926912.199999999</v>
      </c>
      <c r="C13" s="4">
        <f t="shared" ref="C13:I13" si="6">C14</f>
        <v>16060794</v>
      </c>
      <c r="D13" s="4">
        <f t="shared" si="1"/>
        <v>107.59622475705324</v>
      </c>
      <c r="E13" s="4">
        <f t="shared" si="6"/>
        <v>19730469</v>
      </c>
      <c r="F13" s="4">
        <f t="shared" si="2"/>
        <v>122.84865243897656</v>
      </c>
      <c r="G13" s="4">
        <f t="shared" si="6"/>
        <v>20608716.600000001</v>
      </c>
      <c r="H13" s="4">
        <f t="shared" si="5"/>
        <v>104.45122515840856</v>
      </c>
      <c r="I13" s="4">
        <f t="shared" si="6"/>
        <v>21413092.300000001</v>
      </c>
      <c r="J13" s="4">
        <f t="shared" si="5"/>
        <v>103.90308487234958</v>
      </c>
    </row>
    <row r="14" spans="1:10" ht="47.25" x14ac:dyDescent="0.25">
      <c r="A14" s="19" t="s">
        <v>6</v>
      </c>
      <c r="B14" s="3">
        <v>14926912.199999999</v>
      </c>
      <c r="C14" s="3">
        <v>16060794</v>
      </c>
      <c r="D14" s="4">
        <f t="shared" si="1"/>
        <v>107.59622475705324</v>
      </c>
      <c r="E14" s="3">
        <v>19730469</v>
      </c>
      <c r="F14" s="4">
        <f t="shared" si="2"/>
        <v>122.84865243897656</v>
      </c>
      <c r="G14" s="3">
        <v>20608716.600000001</v>
      </c>
      <c r="H14" s="4">
        <f t="shared" si="5"/>
        <v>104.45122515840856</v>
      </c>
      <c r="I14" s="3">
        <v>21413092.300000001</v>
      </c>
      <c r="J14" s="4">
        <f t="shared" si="5"/>
        <v>103.90308487234958</v>
      </c>
    </row>
    <row r="15" spans="1:10" x14ac:dyDescent="0.25">
      <c r="A15" s="19" t="s">
        <v>7</v>
      </c>
      <c r="B15" s="4">
        <f>B16+B17+B18+B19+B20</f>
        <v>11540047</v>
      </c>
      <c r="C15" s="4">
        <f t="shared" ref="C15:I15" si="7">C16+C17+C18+C19+C20</f>
        <v>13624400</v>
      </c>
      <c r="D15" s="4">
        <f t="shared" si="1"/>
        <v>118.06191083970454</v>
      </c>
      <c r="E15" s="4">
        <f t="shared" si="7"/>
        <v>14164373.5</v>
      </c>
      <c r="F15" s="4">
        <f t="shared" si="2"/>
        <v>103.96328278676492</v>
      </c>
      <c r="G15" s="4">
        <f t="shared" si="7"/>
        <v>14712797.4</v>
      </c>
      <c r="H15" s="4">
        <f t="shared" si="5"/>
        <v>103.87185426873981</v>
      </c>
      <c r="I15" s="4">
        <f t="shared" si="7"/>
        <v>15287382.6</v>
      </c>
      <c r="J15" s="4">
        <f t="shared" si="5"/>
        <v>103.90534297712819</v>
      </c>
    </row>
    <row r="16" spans="1:10" ht="31.5" x14ac:dyDescent="0.25">
      <c r="A16" s="19" t="s">
        <v>8</v>
      </c>
      <c r="B16" s="4">
        <v>10849587.6</v>
      </c>
      <c r="C16" s="4">
        <v>12561100</v>
      </c>
      <c r="D16" s="4">
        <f t="shared" si="1"/>
        <v>115.77490742597443</v>
      </c>
      <c r="E16" s="4">
        <v>13071915</v>
      </c>
      <c r="F16" s="4">
        <f t="shared" si="2"/>
        <v>104.06664225266896</v>
      </c>
      <c r="G16" s="4">
        <v>13589895.5</v>
      </c>
      <c r="H16" s="4">
        <f t="shared" si="5"/>
        <v>103.96254489108902</v>
      </c>
      <c r="I16" s="4">
        <v>14132727.199999999</v>
      </c>
      <c r="J16" s="4">
        <f t="shared" si="5"/>
        <v>103.994377293041</v>
      </c>
    </row>
    <row r="17" spans="1:10" ht="31.5" x14ac:dyDescent="0.25">
      <c r="A17" s="19" t="s">
        <v>9</v>
      </c>
      <c r="B17" s="4">
        <v>-13975</v>
      </c>
      <c r="C17" s="4">
        <v>738</v>
      </c>
      <c r="D17" s="4">
        <f t="shared" si="1"/>
        <v>-5.2808586762075134</v>
      </c>
      <c r="E17" s="4">
        <v>0</v>
      </c>
      <c r="F17" s="4">
        <f t="shared" si="2"/>
        <v>0</v>
      </c>
      <c r="G17" s="4">
        <v>0</v>
      </c>
      <c r="H17" s="4"/>
      <c r="I17" s="4">
        <v>0</v>
      </c>
      <c r="J17" s="4"/>
    </row>
    <row r="18" spans="1:10" x14ac:dyDescent="0.25">
      <c r="A18" s="19" t="s">
        <v>10</v>
      </c>
      <c r="B18" s="4">
        <v>23589.4</v>
      </c>
      <c r="C18" s="4">
        <v>48382</v>
      </c>
      <c r="D18" s="4">
        <f t="shared" si="1"/>
        <v>205.10059603042041</v>
      </c>
      <c r="E18" s="4">
        <v>48740.5</v>
      </c>
      <c r="F18" s="4">
        <f t="shared" si="2"/>
        <v>100.7409780496879</v>
      </c>
      <c r="G18" s="4">
        <v>49110.9</v>
      </c>
      <c r="H18" s="4">
        <f t="shared" si="5"/>
        <v>100.75994296324413</v>
      </c>
      <c r="I18" s="4">
        <v>49482.400000000001</v>
      </c>
      <c r="J18" s="4">
        <f t="shared" si="5"/>
        <v>100.75645121551426</v>
      </c>
    </row>
    <row r="19" spans="1:10" ht="31.5" x14ac:dyDescent="0.25">
      <c r="A19" s="19" t="s">
        <v>11</v>
      </c>
      <c r="B19" s="4">
        <v>219575.4</v>
      </c>
      <c r="C19" s="4">
        <v>548565</v>
      </c>
      <c r="D19" s="4">
        <f t="shared" si="1"/>
        <v>249.82989897775437</v>
      </c>
      <c r="E19" s="4">
        <v>554822</v>
      </c>
      <c r="F19" s="4">
        <f t="shared" si="2"/>
        <v>101.140612324884</v>
      </c>
      <c r="G19" s="4">
        <v>560450</v>
      </c>
      <c r="H19" s="4">
        <f t="shared" si="5"/>
        <v>101.01437938654199</v>
      </c>
      <c r="I19" s="4">
        <v>566165</v>
      </c>
      <c r="J19" s="4">
        <f t="shared" si="5"/>
        <v>101.01971629940228</v>
      </c>
    </row>
    <row r="20" spans="1:10" x14ac:dyDescent="0.25">
      <c r="A20" s="19" t="s">
        <v>12</v>
      </c>
      <c r="B20" s="4">
        <v>461269.6</v>
      </c>
      <c r="C20" s="4">
        <v>465615</v>
      </c>
      <c r="D20" s="4">
        <f t="shared" si="1"/>
        <v>100.94205211008919</v>
      </c>
      <c r="E20" s="4">
        <v>488896</v>
      </c>
      <c r="F20" s="4">
        <f t="shared" si="2"/>
        <v>105.00005369242828</v>
      </c>
      <c r="G20" s="4">
        <v>513341</v>
      </c>
      <c r="H20" s="4">
        <f t="shared" si="5"/>
        <v>105.00004090849589</v>
      </c>
      <c r="I20" s="4">
        <v>539008</v>
      </c>
      <c r="J20" s="4">
        <f t="shared" si="5"/>
        <v>104.99999025988573</v>
      </c>
    </row>
    <row r="21" spans="1:10" x14ac:dyDescent="0.25">
      <c r="A21" s="19" t="s">
        <v>13</v>
      </c>
      <c r="B21" s="4">
        <f>B22+B23+B24+B25+B26</f>
        <v>38240810.400000006</v>
      </c>
      <c r="C21" s="4">
        <f t="shared" ref="C21:I21" si="8">C22+C23+C24+C25+C26</f>
        <v>40839439</v>
      </c>
      <c r="D21" s="4">
        <f t="shared" si="1"/>
        <v>106.79543287084729</v>
      </c>
      <c r="E21" s="4">
        <f t="shared" si="8"/>
        <v>41290779</v>
      </c>
      <c r="F21" s="4">
        <f t="shared" si="2"/>
        <v>101.10515719865789</v>
      </c>
      <c r="G21" s="4">
        <f t="shared" si="8"/>
        <v>41424991</v>
      </c>
      <c r="H21" s="4">
        <f t="shared" si="5"/>
        <v>100.32504109452623</v>
      </c>
      <c r="I21" s="4">
        <f t="shared" si="8"/>
        <v>41609596</v>
      </c>
      <c r="J21" s="4">
        <f t="shared" si="5"/>
        <v>100.44563678963745</v>
      </c>
    </row>
    <row r="22" spans="1:10" x14ac:dyDescent="0.25">
      <c r="A22" s="19" t="s">
        <v>14</v>
      </c>
      <c r="B22" s="3">
        <v>1030592</v>
      </c>
      <c r="C22" s="3">
        <v>1090858</v>
      </c>
      <c r="D22" s="4">
        <f t="shared" si="1"/>
        <v>105.8477069490157</v>
      </c>
      <c r="E22" s="4">
        <v>1105756</v>
      </c>
      <c r="F22" s="4">
        <f t="shared" si="2"/>
        <v>101.36571396093717</v>
      </c>
      <c r="G22" s="4">
        <v>1107733</v>
      </c>
      <c r="H22" s="4">
        <f t="shared" si="5"/>
        <v>100.17879170449899</v>
      </c>
      <c r="I22" s="4">
        <v>1110388</v>
      </c>
      <c r="J22" s="4">
        <f t="shared" si="5"/>
        <v>100.23967869513682</v>
      </c>
    </row>
    <row r="23" spans="1:10" x14ac:dyDescent="0.25">
      <c r="A23" s="19" t="s">
        <v>15</v>
      </c>
      <c r="B23" s="3">
        <v>29360298.600000001</v>
      </c>
      <c r="C23" s="3">
        <v>31731597</v>
      </c>
      <c r="D23" s="4">
        <f t="shared" si="1"/>
        <v>108.07654728688625</v>
      </c>
      <c r="E23" s="3">
        <v>32111026</v>
      </c>
      <c r="F23" s="4">
        <f t="shared" si="2"/>
        <v>101.19574504869703</v>
      </c>
      <c r="G23" s="4">
        <v>32115543</v>
      </c>
      <c r="H23" s="4">
        <f t="shared" si="5"/>
        <v>100.0140668192913</v>
      </c>
      <c r="I23" s="4">
        <v>32165060</v>
      </c>
      <c r="J23" s="4">
        <f t="shared" si="5"/>
        <v>100.15418391026425</v>
      </c>
    </row>
    <row r="24" spans="1:10" x14ac:dyDescent="0.25">
      <c r="A24" s="19" t="s">
        <v>16</v>
      </c>
      <c r="B24" s="4">
        <v>3349351.6</v>
      </c>
      <c r="C24" s="4">
        <v>3411547</v>
      </c>
      <c r="D24" s="4">
        <f t="shared" si="1"/>
        <v>101.8569385190853</v>
      </c>
      <c r="E24" s="4">
        <v>3441339</v>
      </c>
      <c r="F24" s="4">
        <f t="shared" si="2"/>
        <v>100.87326951673244</v>
      </c>
      <c r="G24" s="4">
        <v>3488229</v>
      </c>
      <c r="H24" s="4">
        <f t="shared" si="5"/>
        <v>101.36255103028211</v>
      </c>
      <c r="I24" s="4">
        <v>3538395</v>
      </c>
      <c r="J24" s="4">
        <f t="shared" si="5"/>
        <v>101.43815099295372</v>
      </c>
    </row>
    <row r="25" spans="1:10" x14ac:dyDescent="0.25">
      <c r="A25" s="19" t="s">
        <v>17</v>
      </c>
      <c r="B25" s="4">
        <v>33039.5</v>
      </c>
      <c r="C25" s="4">
        <v>33020</v>
      </c>
      <c r="D25" s="4">
        <f t="shared" si="1"/>
        <v>99.94097973637615</v>
      </c>
      <c r="E25" s="4">
        <v>33000</v>
      </c>
      <c r="F25" s="4">
        <f t="shared" si="2"/>
        <v>99.93943064809207</v>
      </c>
      <c r="G25" s="4">
        <v>33000</v>
      </c>
      <c r="H25" s="4">
        <f t="shared" si="5"/>
        <v>100</v>
      </c>
      <c r="I25" s="4">
        <v>33000</v>
      </c>
      <c r="J25" s="4">
        <f t="shared" si="5"/>
        <v>100</v>
      </c>
    </row>
    <row r="26" spans="1:10" x14ac:dyDescent="0.25">
      <c r="A26" s="19" t="s">
        <v>18</v>
      </c>
      <c r="B26" s="4">
        <v>4467528.7</v>
      </c>
      <c r="C26" s="4">
        <v>4572417</v>
      </c>
      <c r="D26" s="4">
        <f t="shared" si="1"/>
        <v>102.34779241597261</v>
      </c>
      <c r="E26" s="4">
        <v>4599658</v>
      </c>
      <c r="F26" s="4">
        <f t="shared" si="2"/>
        <v>100.59576805877504</v>
      </c>
      <c r="G26" s="4">
        <v>4680486</v>
      </c>
      <c r="H26" s="4">
        <f t="shared" si="5"/>
        <v>101.75726108332401</v>
      </c>
      <c r="I26" s="4">
        <v>4762753</v>
      </c>
      <c r="J26" s="4">
        <f t="shared" si="5"/>
        <v>101.75765935417817</v>
      </c>
    </row>
    <row r="27" spans="1:10" ht="47.25" x14ac:dyDescent="0.25">
      <c r="A27" s="19" t="s">
        <v>19</v>
      </c>
      <c r="B27" s="4">
        <f>B28+B29</f>
        <v>1283997.8</v>
      </c>
      <c r="C27" s="4">
        <f t="shared" ref="C27:I27" si="9">C28+C29</f>
        <v>1021498</v>
      </c>
      <c r="D27" s="4">
        <f t="shared" si="1"/>
        <v>79.556055314113465</v>
      </c>
      <c r="E27" s="4">
        <f t="shared" si="9"/>
        <v>1086913.5</v>
      </c>
      <c r="F27" s="4">
        <f t="shared" si="2"/>
        <v>106.40387940064493</v>
      </c>
      <c r="G27" s="4">
        <f t="shared" si="9"/>
        <v>1092757.5</v>
      </c>
      <c r="H27" s="4">
        <f t="shared" si="5"/>
        <v>100.53766928095014</v>
      </c>
      <c r="I27" s="4">
        <f t="shared" si="9"/>
        <v>1105637.5</v>
      </c>
      <c r="J27" s="4">
        <f t="shared" si="5"/>
        <v>101.1786695584336</v>
      </c>
    </row>
    <row r="28" spans="1:10" x14ac:dyDescent="0.25">
      <c r="A28" s="19" t="s">
        <v>20</v>
      </c>
      <c r="B28" s="4">
        <v>1282360.3</v>
      </c>
      <c r="C28" s="4">
        <v>1019726</v>
      </c>
      <c r="D28" s="4">
        <f t="shared" si="1"/>
        <v>79.519461106211722</v>
      </c>
      <c r="E28" s="4">
        <v>1085138.5</v>
      </c>
      <c r="F28" s="4">
        <f t="shared" si="2"/>
        <v>106.41471336417823</v>
      </c>
      <c r="G28" s="4">
        <v>1090982.5</v>
      </c>
      <c r="H28" s="4">
        <f t="shared" si="5"/>
        <v>100.53854876589486</v>
      </c>
      <c r="I28" s="4">
        <v>1103862.5</v>
      </c>
      <c r="J28" s="4">
        <f t="shared" si="5"/>
        <v>101.1805872229848</v>
      </c>
    </row>
    <row r="29" spans="1:10" ht="47.25" x14ac:dyDescent="0.25">
      <c r="A29" s="19" t="s">
        <v>21</v>
      </c>
      <c r="B29" s="4">
        <v>1637.5</v>
      </c>
      <c r="C29" s="4">
        <v>1772</v>
      </c>
      <c r="D29" s="4">
        <f t="shared" si="1"/>
        <v>108.21374045801527</v>
      </c>
      <c r="E29" s="4">
        <v>1775</v>
      </c>
      <c r="F29" s="4">
        <f t="shared" si="2"/>
        <v>100.16930022573362</v>
      </c>
      <c r="G29" s="4">
        <v>1775</v>
      </c>
      <c r="H29" s="4">
        <f t="shared" si="5"/>
        <v>100</v>
      </c>
      <c r="I29" s="4">
        <v>1775</v>
      </c>
      <c r="J29" s="4">
        <f t="shared" si="5"/>
        <v>100</v>
      </c>
    </row>
    <row r="30" spans="1:10" x14ac:dyDescent="0.25">
      <c r="A30" s="19" t="s">
        <v>22</v>
      </c>
      <c r="B30" s="4">
        <v>695410.4</v>
      </c>
      <c r="C30" s="4">
        <v>1031666</v>
      </c>
      <c r="D30" s="4">
        <f t="shared" si="1"/>
        <v>148.35354777552939</v>
      </c>
      <c r="E30" s="4">
        <v>1050107.8</v>
      </c>
      <c r="F30" s="4">
        <f t="shared" si="2"/>
        <v>101.78757466079138</v>
      </c>
      <c r="G30" s="4">
        <v>1047679.3</v>
      </c>
      <c r="H30" s="4">
        <f t="shared" si="5"/>
        <v>99.768738028610016</v>
      </c>
      <c r="I30" s="4">
        <v>1059003.3</v>
      </c>
      <c r="J30" s="4">
        <f t="shared" si="5"/>
        <v>101.08086510824448</v>
      </c>
    </row>
    <row r="31" spans="1:10" ht="47.25" x14ac:dyDescent="0.25">
      <c r="A31" s="19" t="s">
        <v>23</v>
      </c>
      <c r="B31" s="4">
        <v>293.2</v>
      </c>
      <c r="C31" s="4">
        <v>-19.899999999999999</v>
      </c>
      <c r="D31" s="4">
        <f t="shared" si="1"/>
        <v>-6.7871759890859469</v>
      </c>
      <c r="E31" s="4">
        <v>0</v>
      </c>
      <c r="F31" s="4">
        <f t="shared" si="2"/>
        <v>0</v>
      </c>
      <c r="G31" s="4">
        <v>0</v>
      </c>
      <c r="H31" s="4"/>
      <c r="I31" s="4">
        <v>0</v>
      </c>
      <c r="J31" s="4"/>
    </row>
    <row r="32" spans="1:10" ht="25.5" customHeight="1" x14ac:dyDescent="0.25">
      <c r="A32" s="18" t="s">
        <v>24</v>
      </c>
      <c r="B32" s="11">
        <f>B33+B42+B46+B49+B57+B58+B59</f>
        <v>16359758.399999999</v>
      </c>
      <c r="C32" s="11">
        <f>C33+C42+C46+C49+C57+C58+C59</f>
        <v>21134714.400000002</v>
      </c>
      <c r="D32" s="11">
        <f t="shared" si="1"/>
        <v>129.18720364476778</v>
      </c>
      <c r="E32" s="11">
        <f>E33+E42+E46+E49+E57+E58+E59</f>
        <v>9125530.1999999993</v>
      </c>
      <c r="F32" s="11">
        <f t="shared" si="2"/>
        <v>43.17792058737259</v>
      </c>
      <c r="G32" s="11">
        <f>G33+G42+G46+G49+G57+G58+G59</f>
        <v>8942003.7000000011</v>
      </c>
      <c r="H32" s="11">
        <f t="shared" si="5"/>
        <v>97.988867539992384</v>
      </c>
      <c r="I32" s="11">
        <f>I33+I42+I46+I49+I57+I58+I59</f>
        <v>8907044.1999999993</v>
      </c>
      <c r="J32" s="11">
        <f t="shared" si="5"/>
        <v>99.609041763201219</v>
      </c>
    </row>
    <row r="33" spans="1:10" ht="63" x14ac:dyDescent="0.25">
      <c r="A33" s="19" t="s">
        <v>25</v>
      </c>
      <c r="B33" s="4">
        <f>SUM(B34:B41)</f>
        <v>8535021.3000000007</v>
      </c>
      <c r="C33" s="4">
        <f t="shared" ref="C33:I33" si="10">SUM(C34:C41)</f>
        <v>14301685.400000002</v>
      </c>
      <c r="D33" s="4">
        <f t="shared" si="1"/>
        <v>167.56473003763915</v>
      </c>
      <c r="E33" s="4">
        <f t="shared" si="10"/>
        <v>3603729.5</v>
      </c>
      <c r="F33" s="4">
        <f t="shared" si="2"/>
        <v>25.197935762172474</v>
      </c>
      <c r="G33" s="4">
        <f t="shared" si="10"/>
        <v>3636735.3</v>
      </c>
      <c r="H33" s="4">
        <f t="shared" si="5"/>
        <v>100.91587895262393</v>
      </c>
      <c r="I33" s="4">
        <f t="shared" si="10"/>
        <v>3662791.6</v>
      </c>
      <c r="J33" s="4">
        <f t="shared" si="5"/>
        <v>100.7164750208793</v>
      </c>
    </row>
    <row r="34" spans="1:10" ht="29.25" customHeight="1" x14ac:dyDescent="0.25">
      <c r="A34" s="19" t="s">
        <v>49</v>
      </c>
      <c r="B34" s="4">
        <v>39056.400000000001</v>
      </c>
      <c r="C34" s="4">
        <v>42774.8</v>
      </c>
      <c r="D34" s="4">
        <f t="shared" si="1"/>
        <v>109.52059073544925</v>
      </c>
      <c r="E34" s="4">
        <v>29550.9</v>
      </c>
      <c r="F34" s="4">
        <f t="shared" si="2"/>
        <v>69.084834996306228</v>
      </c>
      <c r="G34" s="4">
        <v>37429.5</v>
      </c>
      <c r="H34" s="4">
        <f t="shared" si="5"/>
        <v>126.66111692029685</v>
      </c>
      <c r="I34" s="4">
        <v>36809.800000000003</v>
      </c>
      <c r="J34" s="4">
        <f t="shared" si="5"/>
        <v>98.34435405228497</v>
      </c>
    </row>
    <row r="35" spans="1:10" x14ac:dyDescent="0.25">
      <c r="A35" s="19" t="s">
        <v>26</v>
      </c>
      <c r="B35" s="4">
        <v>4881040.5</v>
      </c>
      <c r="C35" s="4">
        <v>10658878.4</v>
      </c>
      <c r="D35" s="4">
        <f t="shared" si="1"/>
        <v>218.37307844505696</v>
      </c>
      <c r="E35" s="4">
        <v>0</v>
      </c>
      <c r="F35" s="4">
        <f t="shared" si="2"/>
        <v>0</v>
      </c>
      <c r="G35" s="4">
        <v>0</v>
      </c>
      <c r="H35" s="4"/>
      <c r="I35" s="4">
        <v>0</v>
      </c>
      <c r="J35" s="4"/>
    </row>
    <row r="36" spans="1:10" ht="31.5" x14ac:dyDescent="0.25">
      <c r="A36" s="19" t="s">
        <v>50</v>
      </c>
      <c r="B36" s="4">
        <v>0</v>
      </c>
      <c r="C36" s="4">
        <v>18.7</v>
      </c>
      <c r="D36" s="4"/>
      <c r="E36" s="4">
        <v>6.8</v>
      </c>
      <c r="F36" s="4">
        <f t="shared" si="2"/>
        <v>36.363636363636367</v>
      </c>
      <c r="G36" s="4">
        <v>0</v>
      </c>
      <c r="H36" s="4">
        <f>G36/E36*100</f>
        <v>0</v>
      </c>
      <c r="I36" s="4">
        <v>0</v>
      </c>
      <c r="J36" s="4"/>
    </row>
    <row r="37" spans="1:10" ht="141.75" x14ac:dyDescent="0.25">
      <c r="A37" s="20" t="s">
        <v>51</v>
      </c>
      <c r="B37" s="4">
        <v>3214231.7</v>
      </c>
      <c r="C37" s="4">
        <v>3106619.7</v>
      </c>
      <c r="D37" s="4">
        <f t="shared" si="1"/>
        <v>96.652014850080661</v>
      </c>
      <c r="E37" s="4">
        <v>3114764.8</v>
      </c>
      <c r="F37" s="4">
        <f t="shared" si="2"/>
        <v>100.26218529419613</v>
      </c>
      <c r="G37" s="4">
        <v>3136786.5</v>
      </c>
      <c r="H37" s="4">
        <f t="shared" si="5"/>
        <v>100.70701004454654</v>
      </c>
      <c r="I37" s="4">
        <v>3147073</v>
      </c>
      <c r="J37" s="4">
        <f t="shared" si="5"/>
        <v>100.32793114864529</v>
      </c>
    </row>
    <row r="38" spans="1:10" ht="63" x14ac:dyDescent="0.25">
      <c r="A38" s="20" t="s">
        <v>52</v>
      </c>
      <c r="B38" s="4">
        <v>1712.8</v>
      </c>
      <c r="C38" s="4">
        <v>1168.2</v>
      </c>
      <c r="D38" s="4">
        <f t="shared" si="1"/>
        <v>68.204110228865019</v>
      </c>
      <c r="E38" s="4">
        <v>991.7</v>
      </c>
      <c r="F38" s="4">
        <f t="shared" si="2"/>
        <v>84.891285738743377</v>
      </c>
      <c r="G38" s="4">
        <v>999</v>
      </c>
      <c r="H38" s="4">
        <f t="shared" si="5"/>
        <v>100.73610971059796</v>
      </c>
      <c r="I38" s="4">
        <v>1006.7</v>
      </c>
      <c r="J38" s="4">
        <f t="shared" si="5"/>
        <v>100.77077077077077</v>
      </c>
    </row>
    <row r="39" spans="1:10" ht="21" customHeight="1" x14ac:dyDescent="0.25">
      <c r="A39" s="20" t="s">
        <v>53</v>
      </c>
      <c r="B39" s="4">
        <v>184.8</v>
      </c>
      <c r="C39" s="4">
        <v>7.9</v>
      </c>
      <c r="D39" s="4">
        <f t="shared" si="1"/>
        <v>4.274891774891775</v>
      </c>
      <c r="E39" s="4">
        <v>8</v>
      </c>
      <c r="F39" s="4">
        <f t="shared" si="2"/>
        <v>101.26582278481011</v>
      </c>
      <c r="G39" s="4">
        <v>8</v>
      </c>
      <c r="H39" s="4">
        <f t="shared" si="5"/>
        <v>100</v>
      </c>
      <c r="I39" s="4">
        <v>8</v>
      </c>
      <c r="J39" s="4">
        <f t="shared" si="5"/>
        <v>100</v>
      </c>
    </row>
    <row r="40" spans="1:10" ht="21" customHeight="1" x14ac:dyDescent="0.25">
      <c r="A40" s="20" t="s">
        <v>54</v>
      </c>
      <c r="B40" s="4">
        <v>55111.3</v>
      </c>
      <c r="C40" s="4">
        <v>38866.300000000003</v>
      </c>
      <c r="D40" s="4">
        <f t="shared" si="1"/>
        <v>70.523286512929289</v>
      </c>
      <c r="E40" s="4">
        <v>0</v>
      </c>
      <c r="F40" s="4">
        <f t="shared" si="2"/>
        <v>0</v>
      </c>
      <c r="G40" s="4">
        <v>0</v>
      </c>
      <c r="H40" s="4"/>
      <c r="I40" s="4">
        <v>0</v>
      </c>
      <c r="J40" s="4"/>
    </row>
    <row r="41" spans="1:10" ht="126" x14ac:dyDescent="0.25">
      <c r="A41" s="20" t="s">
        <v>55</v>
      </c>
      <c r="B41" s="4">
        <v>343683.8</v>
      </c>
      <c r="C41" s="4">
        <v>453351.4</v>
      </c>
      <c r="D41" s="4">
        <f t="shared" si="1"/>
        <v>131.90944699750179</v>
      </c>
      <c r="E41" s="4">
        <v>458407.3</v>
      </c>
      <c r="F41" s="4">
        <f t="shared" si="2"/>
        <v>101.11522761372302</v>
      </c>
      <c r="G41" s="4">
        <v>461512.3</v>
      </c>
      <c r="H41" s="4">
        <f t="shared" si="5"/>
        <v>100.67734523424912</v>
      </c>
      <c r="I41" s="4">
        <v>477894.1</v>
      </c>
      <c r="J41" s="4">
        <f t="shared" si="5"/>
        <v>103.54959120266133</v>
      </c>
    </row>
    <row r="42" spans="1:10" ht="22.5" customHeight="1" x14ac:dyDescent="0.25">
      <c r="A42" s="19" t="s">
        <v>27</v>
      </c>
      <c r="B42" s="4">
        <f>B43+B44+B45</f>
        <v>617593.69999999995</v>
      </c>
      <c r="C42" s="4">
        <f t="shared" ref="C42:I42" si="11">C43+C44+C45</f>
        <v>465629.8</v>
      </c>
      <c r="D42" s="4">
        <f t="shared" si="1"/>
        <v>75.394195245191142</v>
      </c>
      <c r="E42" s="4">
        <f t="shared" si="11"/>
        <v>574166.19999999995</v>
      </c>
      <c r="F42" s="4">
        <f t="shared" si="2"/>
        <v>123.30959058032798</v>
      </c>
      <c r="G42" s="4">
        <f t="shared" si="11"/>
        <v>565137.4</v>
      </c>
      <c r="H42" s="4">
        <f t="shared" si="5"/>
        <v>98.427493642084826</v>
      </c>
      <c r="I42" s="4">
        <f t="shared" si="11"/>
        <v>549666.4</v>
      </c>
      <c r="J42" s="4">
        <f t="shared" si="5"/>
        <v>97.262435648392767</v>
      </c>
    </row>
    <row r="43" spans="1:10" ht="31.5" x14ac:dyDescent="0.25">
      <c r="A43" s="19" t="s">
        <v>28</v>
      </c>
      <c r="B43" s="4">
        <v>352450</v>
      </c>
      <c r="C43" s="4">
        <v>189152</v>
      </c>
      <c r="D43" s="4">
        <f t="shared" si="1"/>
        <v>53.667754291388846</v>
      </c>
      <c r="E43" s="4">
        <v>276023</v>
      </c>
      <c r="F43" s="4">
        <f t="shared" si="2"/>
        <v>145.92655642023345</v>
      </c>
      <c r="G43" s="4">
        <v>255793</v>
      </c>
      <c r="H43" s="4">
        <f t="shared" si="5"/>
        <v>92.670900613354689</v>
      </c>
      <c r="I43" s="4">
        <v>240322</v>
      </c>
      <c r="J43" s="4">
        <f t="shared" si="5"/>
        <v>93.951750047890286</v>
      </c>
    </row>
    <row r="44" spans="1:10" x14ac:dyDescent="0.25">
      <c r="A44" s="19" t="s">
        <v>29</v>
      </c>
      <c r="B44" s="4">
        <v>21088.2</v>
      </c>
      <c r="C44" s="4">
        <v>8830.7000000000007</v>
      </c>
      <c r="D44" s="4">
        <f t="shared" si="1"/>
        <v>41.875077057311671</v>
      </c>
      <c r="E44" s="4">
        <v>10832.5</v>
      </c>
      <c r="F44" s="4">
        <f t="shared" si="2"/>
        <v>122.66864461480968</v>
      </c>
      <c r="G44" s="4">
        <v>10832.5</v>
      </c>
      <c r="H44" s="4">
        <f t="shared" si="5"/>
        <v>100</v>
      </c>
      <c r="I44" s="4">
        <v>10832.5</v>
      </c>
      <c r="J44" s="4">
        <f t="shared" si="5"/>
        <v>100</v>
      </c>
    </row>
    <row r="45" spans="1:10" x14ac:dyDescent="0.25">
      <c r="A45" s="19" t="s">
        <v>30</v>
      </c>
      <c r="B45" s="4">
        <v>244055.5</v>
      </c>
      <c r="C45" s="4">
        <v>267647.09999999998</v>
      </c>
      <c r="D45" s="4">
        <f t="shared" si="1"/>
        <v>109.66648979432956</v>
      </c>
      <c r="E45" s="4">
        <v>287310.7</v>
      </c>
      <c r="F45" s="4">
        <f t="shared" si="2"/>
        <v>107.34683843015674</v>
      </c>
      <c r="G45" s="4">
        <v>298511.90000000002</v>
      </c>
      <c r="H45" s="4">
        <f t="shared" si="5"/>
        <v>103.89863656313531</v>
      </c>
      <c r="I45" s="4">
        <v>298511.90000000002</v>
      </c>
      <c r="J45" s="4">
        <f t="shared" si="5"/>
        <v>100</v>
      </c>
    </row>
    <row r="46" spans="1:10" ht="47.25" x14ac:dyDescent="0.25">
      <c r="A46" s="19" t="s">
        <v>31</v>
      </c>
      <c r="B46" s="4">
        <f>B47+B48</f>
        <v>1618286.7</v>
      </c>
      <c r="C46" s="4">
        <f t="shared" ref="C46:I46" si="12">C47+C48</f>
        <v>996913.2</v>
      </c>
      <c r="D46" s="4">
        <f t="shared" si="1"/>
        <v>61.603002731221856</v>
      </c>
      <c r="E46" s="4">
        <f t="shared" si="12"/>
        <v>714190.9</v>
      </c>
      <c r="F46" s="4">
        <f t="shared" si="2"/>
        <v>71.640229059059507</v>
      </c>
      <c r="G46" s="4">
        <f t="shared" si="12"/>
        <v>728244</v>
      </c>
      <c r="H46" s="4">
        <f t="shared" si="5"/>
        <v>101.96769519185978</v>
      </c>
      <c r="I46" s="4">
        <f t="shared" si="12"/>
        <v>740765.4</v>
      </c>
      <c r="J46" s="4">
        <f t="shared" si="5"/>
        <v>101.71939624631305</v>
      </c>
    </row>
    <row r="47" spans="1:10" x14ac:dyDescent="0.25">
      <c r="A47" s="19" t="s">
        <v>32</v>
      </c>
      <c r="B47" s="4">
        <v>600146.69999999995</v>
      </c>
      <c r="C47" s="4">
        <v>567318.69999999995</v>
      </c>
      <c r="D47" s="4">
        <f t="shared" si="1"/>
        <v>94.530004080668945</v>
      </c>
      <c r="E47" s="4">
        <v>571094.30000000005</v>
      </c>
      <c r="F47" s="4">
        <f t="shared" si="2"/>
        <v>100.66551657824783</v>
      </c>
      <c r="G47" s="4">
        <v>583809.9</v>
      </c>
      <c r="H47" s="4">
        <f t="shared" si="5"/>
        <v>102.22653246582919</v>
      </c>
      <c r="I47" s="4">
        <v>595290.80000000005</v>
      </c>
      <c r="J47" s="4">
        <f t="shared" si="5"/>
        <v>101.96654767245296</v>
      </c>
    </row>
    <row r="48" spans="1:10" x14ac:dyDescent="0.25">
      <c r="A48" s="19" t="s">
        <v>33</v>
      </c>
      <c r="B48" s="4">
        <v>1018140</v>
      </c>
      <c r="C48" s="4">
        <v>429594.5</v>
      </c>
      <c r="D48" s="4">
        <f t="shared" si="1"/>
        <v>42.194049934193728</v>
      </c>
      <c r="E48" s="4">
        <v>143096.6</v>
      </c>
      <c r="F48" s="4">
        <f t="shared" si="2"/>
        <v>33.309690882914005</v>
      </c>
      <c r="G48" s="4">
        <v>144434.1</v>
      </c>
      <c r="H48" s="4">
        <f t="shared" si="5"/>
        <v>100.93468328387955</v>
      </c>
      <c r="I48" s="4">
        <v>145474.6</v>
      </c>
      <c r="J48" s="4">
        <f t="shared" si="5"/>
        <v>100.72039774540778</v>
      </c>
    </row>
    <row r="49" spans="1:12" ht="47.25" x14ac:dyDescent="0.25">
      <c r="A49" s="19" t="s">
        <v>34</v>
      </c>
      <c r="B49" s="4">
        <f>SUM(B50:B56)</f>
        <v>3986861</v>
      </c>
      <c r="C49" s="4">
        <f t="shared" ref="C49:I49" si="13">SUM(C50:C56)</f>
        <v>2412494.9</v>
      </c>
      <c r="D49" s="4">
        <f t="shared" si="1"/>
        <v>60.511136455472112</v>
      </c>
      <c r="E49" s="4">
        <f t="shared" si="13"/>
        <v>1639201</v>
      </c>
      <c r="F49" s="4">
        <f t="shared" si="2"/>
        <v>67.946299078186655</v>
      </c>
      <c r="G49" s="4">
        <f t="shared" si="13"/>
        <v>1563853.4000000001</v>
      </c>
      <c r="H49" s="4">
        <f t="shared" si="5"/>
        <v>95.403394702663064</v>
      </c>
      <c r="I49" s="4">
        <f t="shared" si="13"/>
        <v>1499119.1</v>
      </c>
      <c r="J49" s="4">
        <f t="shared" si="5"/>
        <v>95.860590257373218</v>
      </c>
    </row>
    <row r="50" spans="1:12" x14ac:dyDescent="0.25">
      <c r="A50" s="19" t="s">
        <v>56</v>
      </c>
      <c r="B50" s="4">
        <v>23661.8</v>
      </c>
      <c r="C50" s="4">
        <v>8075.2</v>
      </c>
      <c r="D50" s="4">
        <f t="shared" si="1"/>
        <v>34.127581164577506</v>
      </c>
      <c r="E50" s="4">
        <v>0</v>
      </c>
      <c r="F50" s="4">
        <f t="shared" si="2"/>
        <v>0</v>
      </c>
      <c r="G50" s="4">
        <v>0</v>
      </c>
      <c r="H50" s="4"/>
      <c r="I50" s="4">
        <v>0</v>
      </c>
      <c r="J50" s="4"/>
    </row>
    <row r="51" spans="1:12" ht="126" x14ac:dyDescent="0.25">
      <c r="A51" s="19" t="s">
        <v>57</v>
      </c>
      <c r="B51" s="4">
        <v>530918.19999999995</v>
      </c>
      <c r="C51" s="4">
        <v>579774.1</v>
      </c>
      <c r="D51" s="4">
        <f t="shared" si="1"/>
        <v>109.20215204526799</v>
      </c>
      <c r="E51" s="4">
        <v>464294.2</v>
      </c>
      <c r="F51" s="4">
        <f t="shared" si="2"/>
        <v>80.081914662969595</v>
      </c>
      <c r="G51" s="4">
        <v>444108</v>
      </c>
      <c r="H51" s="4">
        <f t="shared" si="5"/>
        <v>95.652282539820661</v>
      </c>
      <c r="I51" s="4">
        <v>614836.1</v>
      </c>
      <c r="J51" s="4">
        <f t="shared" si="5"/>
        <v>138.44292379331154</v>
      </c>
    </row>
    <row r="52" spans="1:12" ht="78.75" x14ac:dyDescent="0.25">
      <c r="A52" s="19" t="s">
        <v>58</v>
      </c>
      <c r="B52" s="4">
        <v>150</v>
      </c>
      <c r="C52" s="4">
        <v>1000</v>
      </c>
      <c r="D52" s="4">
        <f t="shared" si="1"/>
        <v>666.66666666666674</v>
      </c>
      <c r="E52" s="4">
        <v>1000</v>
      </c>
      <c r="F52" s="4">
        <f t="shared" si="2"/>
        <v>100</v>
      </c>
      <c r="G52" s="4">
        <v>1000</v>
      </c>
      <c r="H52" s="4">
        <f t="shared" si="5"/>
        <v>100</v>
      </c>
      <c r="I52" s="4">
        <v>1000</v>
      </c>
      <c r="J52" s="4">
        <f t="shared" si="5"/>
        <v>100</v>
      </c>
    </row>
    <row r="53" spans="1:12" ht="47.25" x14ac:dyDescent="0.25">
      <c r="A53" s="19" t="s">
        <v>35</v>
      </c>
      <c r="B53" s="4">
        <v>3134146.6</v>
      </c>
      <c r="C53" s="4">
        <v>1743754.1</v>
      </c>
      <c r="D53" s="4">
        <f t="shared" si="1"/>
        <v>55.637285760659694</v>
      </c>
      <c r="E53" s="4">
        <v>1113278.6000000001</v>
      </c>
      <c r="F53" s="4">
        <f t="shared" si="2"/>
        <v>63.8437839371962</v>
      </c>
      <c r="G53" s="4">
        <v>1065849.2000000002</v>
      </c>
      <c r="H53" s="4">
        <f t="shared" si="5"/>
        <v>95.739664806275812</v>
      </c>
      <c r="I53" s="4">
        <v>835341.4</v>
      </c>
      <c r="J53" s="4">
        <f t="shared" si="5"/>
        <v>78.373319602810582</v>
      </c>
    </row>
    <row r="54" spans="1:12" ht="110.25" x14ac:dyDescent="0.25">
      <c r="A54" s="19" t="s">
        <v>59</v>
      </c>
      <c r="B54" s="4">
        <v>297984.40000000002</v>
      </c>
      <c r="C54" s="4">
        <v>77591.7</v>
      </c>
      <c r="D54" s="4">
        <f t="shared" si="1"/>
        <v>26.038846328868221</v>
      </c>
      <c r="E54" s="4">
        <v>60628.2</v>
      </c>
      <c r="F54" s="4">
        <f t="shared" si="2"/>
        <v>78.137481199664393</v>
      </c>
      <c r="G54" s="4">
        <v>52896.2</v>
      </c>
      <c r="H54" s="4">
        <f t="shared" si="5"/>
        <v>87.246858722508662</v>
      </c>
      <c r="I54" s="4">
        <v>47941.599999999999</v>
      </c>
      <c r="J54" s="4">
        <f t="shared" si="5"/>
        <v>90.633353624646006</v>
      </c>
    </row>
    <row r="55" spans="1:12" ht="47.25" x14ac:dyDescent="0.25">
      <c r="A55" s="19" t="s">
        <v>60</v>
      </c>
      <c r="B55" s="4">
        <v>0</v>
      </c>
      <c r="C55" s="4">
        <v>1000</v>
      </c>
      <c r="D55" s="4"/>
      <c r="E55" s="4">
        <v>0</v>
      </c>
      <c r="F55" s="4">
        <f t="shared" si="2"/>
        <v>0</v>
      </c>
      <c r="G55" s="4">
        <v>0</v>
      </c>
      <c r="H55" s="4"/>
      <c r="I55" s="4">
        <v>0</v>
      </c>
      <c r="J55" s="4"/>
    </row>
    <row r="56" spans="1:12" ht="110.25" x14ac:dyDescent="0.25">
      <c r="A56" s="19" t="s">
        <v>61</v>
      </c>
      <c r="B56" s="4">
        <v>0</v>
      </c>
      <c r="C56" s="4">
        <v>1299.8</v>
      </c>
      <c r="D56" s="4"/>
      <c r="E56" s="4">
        <v>0</v>
      </c>
      <c r="F56" s="4">
        <f t="shared" si="2"/>
        <v>0</v>
      </c>
      <c r="G56" s="4">
        <v>0</v>
      </c>
      <c r="H56" s="4"/>
      <c r="I56" s="4">
        <v>0</v>
      </c>
      <c r="J56" s="4"/>
    </row>
    <row r="57" spans="1:12" ht="31.5" x14ac:dyDescent="0.25">
      <c r="A57" s="19" t="s">
        <v>36</v>
      </c>
      <c r="B57" s="4">
        <v>11720.3</v>
      </c>
      <c r="C57" s="4">
        <v>13308.499999999998</v>
      </c>
      <c r="D57" s="4">
        <f t="shared" si="1"/>
        <v>113.55084767454757</v>
      </c>
      <c r="E57" s="4">
        <v>10909.099999999999</v>
      </c>
      <c r="F57" s="4">
        <f t="shared" si="2"/>
        <v>81.970920840064622</v>
      </c>
      <c r="G57" s="4">
        <v>10911.199999999999</v>
      </c>
      <c r="H57" s="4">
        <f t="shared" si="5"/>
        <v>100.01924998395835</v>
      </c>
      <c r="I57" s="4">
        <v>10906.699999999999</v>
      </c>
      <c r="J57" s="4">
        <f t="shared" si="5"/>
        <v>99.958757973458461</v>
      </c>
    </row>
    <row r="58" spans="1:12" ht="31.5" x14ac:dyDescent="0.25">
      <c r="A58" s="19" t="s">
        <v>37</v>
      </c>
      <c r="B58" s="3">
        <v>1985590.2</v>
      </c>
      <c r="C58" s="3">
        <v>2159657.8000000003</v>
      </c>
      <c r="D58" s="4">
        <f t="shared" si="1"/>
        <v>108.76654205888003</v>
      </c>
      <c r="E58" s="3">
        <v>1666414.2999999998</v>
      </c>
      <c r="F58" s="4">
        <f t="shared" si="2"/>
        <v>77.161034493520205</v>
      </c>
      <c r="G58" s="3">
        <v>1621270.7</v>
      </c>
      <c r="H58" s="4">
        <f t="shared" si="5"/>
        <v>97.290973799252683</v>
      </c>
      <c r="I58" s="3">
        <v>1628327.3</v>
      </c>
      <c r="J58" s="4">
        <f t="shared" si="5"/>
        <v>100.43525118908275</v>
      </c>
    </row>
    <row r="59" spans="1:12" ht="27.75" customHeight="1" x14ac:dyDescent="0.25">
      <c r="A59" s="19" t="s">
        <v>38</v>
      </c>
      <c r="B59" s="4">
        <v>-395314.8</v>
      </c>
      <c r="C59" s="4">
        <v>785024.8</v>
      </c>
      <c r="D59" s="4">
        <f t="shared" si="1"/>
        <v>-198.58219322929475</v>
      </c>
      <c r="E59" s="4">
        <v>916919.2</v>
      </c>
      <c r="F59" s="4">
        <f t="shared" si="2"/>
        <v>116.80130360212821</v>
      </c>
      <c r="G59" s="4">
        <v>815851.70000000007</v>
      </c>
      <c r="H59" s="4">
        <f t="shared" si="5"/>
        <v>88.977491146439093</v>
      </c>
      <c r="I59" s="4">
        <v>815467.7</v>
      </c>
      <c r="J59" s="4">
        <f t="shared" si="5"/>
        <v>99.952932622436137</v>
      </c>
    </row>
    <row r="60" spans="1:12" s="5" customFormat="1" x14ac:dyDescent="0.25">
      <c r="A60" s="14" t="s">
        <v>44</v>
      </c>
      <c r="B60" s="21">
        <f>B61+B66+B68+B70+B72+B74</f>
        <v>23686993.799999997</v>
      </c>
      <c r="C60" s="21">
        <f t="shared" ref="C60:I60" si="14">C61+C66+C68+C70+C72+C74</f>
        <v>18055098.300000001</v>
      </c>
      <c r="D60" s="21">
        <f t="shared" si="1"/>
        <v>76.223679764715442</v>
      </c>
      <c r="E60" s="21">
        <f t="shared" si="14"/>
        <v>15781103.200000001</v>
      </c>
      <c r="F60" s="21">
        <f t="shared" si="2"/>
        <v>87.405246638839955</v>
      </c>
      <c r="G60" s="21">
        <f t="shared" si="14"/>
        <v>16494918.299999999</v>
      </c>
      <c r="H60" s="21">
        <f t="shared" si="5"/>
        <v>104.52322686794164</v>
      </c>
      <c r="I60" s="21">
        <f t="shared" si="14"/>
        <v>1962239.4000000001</v>
      </c>
      <c r="J60" s="21">
        <f t="shared" si="5"/>
        <v>11.896023759026439</v>
      </c>
      <c r="K60" s="6"/>
      <c r="L60" s="6"/>
    </row>
    <row r="61" spans="1:12" ht="47.25" x14ac:dyDescent="0.25">
      <c r="A61" s="22" t="s">
        <v>62</v>
      </c>
      <c r="B61" s="23">
        <f>SUM(B62:B65)</f>
        <v>17842705.299999997</v>
      </c>
      <c r="C61" s="4">
        <f>SUM(C62:C65)</f>
        <v>15688374.499999998</v>
      </c>
      <c r="D61" s="4">
        <f t="shared" si="1"/>
        <v>87.925985640753709</v>
      </c>
      <c r="E61" s="4">
        <f t="shared" ref="E61:I61" si="15">SUM(E62:E65)</f>
        <v>15781103.200000001</v>
      </c>
      <c r="F61" s="4">
        <f t="shared" si="2"/>
        <v>100.59106633386399</v>
      </c>
      <c r="G61" s="4">
        <f t="shared" si="15"/>
        <v>16494918.299999999</v>
      </c>
      <c r="H61" s="4">
        <f t="shared" si="5"/>
        <v>104.52322686794164</v>
      </c>
      <c r="I61" s="4">
        <f t="shared" si="15"/>
        <v>1962239.4000000001</v>
      </c>
      <c r="J61" s="4">
        <f t="shared" si="5"/>
        <v>11.896023759026439</v>
      </c>
    </row>
    <row r="62" spans="1:12" ht="31.5" x14ac:dyDescent="0.25">
      <c r="A62" s="22" t="s">
        <v>63</v>
      </c>
      <c r="B62" s="23">
        <v>205280.2</v>
      </c>
      <c r="C62" s="4">
        <v>184771.9</v>
      </c>
      <c r="D62" s="4">
        <f t="shared" si="1"/>
        <v>90.009606381911155</v>
      </c>
      <c r="E62" s="4">
        <v>0</v>
      </c>
      <c r="F62" s="4">
        <f t="shared" si="2"/>
        <v>0</v>
      </c>
      <c r="G62" s="4">
        <v>0</v>
      </c>
      <c r="H62" s="4"/>
      <c r="I62" s="4">
        <v>0</v>
      </c>
      <c r="J62" s="4"/>
    </row>
    <row r="63" spans="1:12" ht="47.25" x14ac:dyDescent="0.25">
      <c r="A63" s="22" t="s">
        <v>64</v>
      </c>
      <c r="B63" s="23">
        <v>9451510.6999999993</v>
      </c>
      <c r="C63" s="4">
        <v>10824156.499999998</v>
      </c>
      <c r="D63" s="4">
        <f t="shared" si="1"/>
        <v>114.52303069391859</v>
      </c>
      <c r="E63" s="4">
        <v>11149697.800000001</v>
      </c>
      <c r="F63" s="4">
        <f t="shared" si="2"/>
        <v>103.00754428301182</v>
      </c>
      <c r="G63" s="4">
        <v>11742896</v>
      </c>
      <c r="H63" s="4">
        <f t="shared" si="5"/>
        <v>105.3203074257313</v>
      </c>
      <c r="I63" s="4">
        <v>1942159.3</v>
      </c>
      <c r="J63" s="4">
        <f t="shared" si="5"/>
        <v>16.539014737080191</v>
      </c>
    </row>
    <row r="64" spans="1:12" ht="31.5" x14ac:dyDescent="0.25">
      <c r="A64" s="22" t="s">
        <v>65</v>
      </c>
      <c r="B64" s="23">
        <v>3137970.6</v>
      </c>
      <c r="C64" s="4">
        <v>3165829.6</v>
      </c>
      <c r="D64" s="4">
        <f t="shared" si="1"/>
        <v>100.88780309159047</v>
      </c>
      <c r="E64" s="4">
        <v>3198363.5</v>
      </c>
      <c r="F64" s="4">
        <f t="shared" si="2"/>
        <v>101.02765796365034</v>
      </c>
      <c r="G64" s="4">
        <v>3276890.1</v>
      </c>
      <c r="H64" s="4">
        <f t="shared" si="5"/>
        <v>102.45521186069064</v>
      </c>
      <c r="I64" s="4">
        <v>0</v>
      </c>
      <c r="J64" s="4">
        <f t="shared" si="5"/>
        <v>0</v>
      </c>
    </row>
    <row r="65" spans="1:10" x14ac:dyDescent="0.25">
      <c r="A65" s="22" t="s">
        <v>66</v>
      </c>
      <c r="B65" s="23">
        <v>5047943.8</v>
      </c>
      <c r="C65" s="4">
        <v>1513616.5</v>
      </c>
      <c r="D65" s="4">
        <f t="shared" si="1"/>
        <v>29.984812826164987</v>
      </c>
      <c r="E65" s="4">
        <v>1433041.9</v>
      </c>
      <c r="F65" s="4">
        <f t="shared" si="2"/>
        <v>94.676683294612602</v>
      </c>
      <c r="G65" s="4">
        <v>1475132.2</v>
      </c>
      <c r="H65" s="4">
        <f t="shared" si="5"/>
        <v>102.93712975175396</v>
      </c>
      <c r="I65" s="4">
        <v>20080.099999999999</v>
      </c>
      <c r="J65" s="4">
        <f t="shared" si="5"/>
        <v>1.3612407077819872</v>
      </c>
    </row>
    <row r="66" spans="1:10" ht="47.25" x14ac:dyDescent="0.25">
      <c r="A66" s="22" t="s">
        <v>67</v>
      </c>
      <c r="B66" s="23">
        <f>B67</f>
        <v>5455590.9000000004</v>
      </c>
      <c r="C66" s="4">
        <f>C67</f>
        <v>2341325.5</v>
      </c>
      <c r="D66" s="4">
        <f t="shared" si="1"/>
        <v>42.916075323756402</v>
      </c>
      <c r="E66" s="4">
        <f t="shared" ref="E66:I66" si="16">E67</f>
        <v>0</v>
      </c>
      <c r="F66" s="4">
        <f t="shared" si="2"/>
        <v>0</v>
      </c>
      <c r="G66" s="4">
        <f t="shared" si="16"/>
        <v>0</v>
      </c>
      <c r="H66" s="4"/>
      <c r="I66" s="4">
        <f t="shared" si="16"/>
        <v>0</v>
      </c>
      <c r="J66" s="4"/>
    </row>
    <row r="67" spans="1:10" ht="63" x14ac:dyDescent="0.25">
      <c r="A67" s="22" t="s">
        <v>68</v>
      </c>
      <c r="B67" s="23">
        <v>5455590.9000000004</v>
      </c>
      <c r="C67" s="4">
        <v>2341325.5</v>
      </c>
      <c r="D67" s="4">
        <f t="shared" si="1"/>
        <v>42.916075323756402</v>
      </c>
      <c r="E67" s="4">
        <v>0</v>
      </c>
      <c r="F67" s="4">
        <f t="shared" si="2"/>
        <v>0</v>
      </c>
      <c r="G67" s="4">
        <v>0</v>
      </c>
      <c r="H67" s="4"/>
      <c r="I67" s="4">
        <v>0</v>
      </c>
      <c r="J67" s="4"/>
    </row>
    <row r="68" spans="1:10" ht="31.5" x14ac:dyDescent="0.25">
      <c r="A68" s="22" t="s">
        <v>69</v>
      </c>
      <c r="B68" s="23">
        <f>B69</f>
        <v>158967.9</v>
      </c>
      <c r="C68" s="4">
        <f>C69</f>
        <v>0</v>
      </c>
      <c r="D68" s="4">
        <f t="shared" si="1"/>
        <v>0</v>
      </c>
      <c r="E68" s="4">
        <f t="shared" ref="E68:I70" si="17">E69</f>
        <v>0</v>
      </c>
      <c r="F68" s="4"/>
      <c r="G68" s="4">
        <f t="shared" si="17"/>
        <v>0</v>
      </c>
      <c r="H68" s="4"/>
      <c r="I68" s="4">
        <f t="shared" si="17"/>
        <v>0</v>
      </c>
      <c r="J68" s="4"/>
    </row>
    <row r="69" spans="1:10" ht="47.25" x14ac:dyDescent="0.25">
      <c r="A69" s="22" t="s">
        <v>70</v>
      </c>
      <c r="B69" s="23">
        <v>158967.9</v>
      </c>
      <c r="C69" s="4">
        <v>0</v>
      </c>
      <c r="D69" s="4">
        <f t="shared" si="1"/>
        <v>0</v>
      </c>
      <c r="E69" s="4">
        <v>0</v>
      </c>
      <c r="F69" s="4"/>
      <c r="G69" s="4">
        <v>0</v>
      </c>
      <c r="H69" s="4"/>
      <c r="I69" s="4">
        <v>0</v>
      </c>
      <c r="J69" s="4"/>
    </row>
    <row r="70" spans="1:10" ht="31.5" x14ac:dyDescent="0.25">
      <c r="A70" s="22" t="s">
        <v>71</v>
      </c>
      <c r="B70" s="23">
        <f>B71</f>
        <v>36847</v>
      </c>
      <c r="C70" s="4">
        <f>C71</f>
        <v>25398.300000000003</v>
      </c>
      <c r="D70" s="4">
        <f t="shared" si="1"/>
        <v>68.929085135831954</v>
      </c>
      <c r="E70" s="4">
        <f t="shared" ref="E70" si="18">E71</f>
        <v>0</v>
      </c>
      <c r="F70" s="4">
        <f t="shared" si="2"/>
        <v>0</v>
      </c>
      <c r="G70" s="4">
        <f t="shared" si="17"/>
        <v>0</v>
      </c>
      <c r="H70" s="4"/>
      <c r="I70" s="4">
        <f t="shared" si="17"/>
        <v>0</v>
      </c>
      <c r="J70" s="4"/>
    </row>
    <row r="71" spans="1:10" ht="31.5" x14ac:dyDescent="0.25">
      <c r="A71" s="22" t="s">
        <v>72</v>
      </c>
      <c r="B71" s="23">
        <v>36847</v>
      </c>
      <c r="C71" s="4">
        <v>25398.300000000003</v>
      </c>
      <c r="D71" s="4">
        <f t="shared" si="1"/>
        <v>68.929085135831954</v>
      </c>
      <c r="E71" s="4">
        <v>0</v>
      </c>
      <c r="F71" s="4">
        <f t="shared" si="2"/>
        <v>0</v>
      </c>
      <c r="G71" s="4">
        <v>0</v>
      </c>
      <c r="H71" s="4"/>
      <c r="I71" s="4">
        <v>0</v>
      </c>
      <c r="J71" s="4"/>
    </row>
    <row r="72" spans="1:10" ht="94.5" x14ac:dyDescent="0.25">
      <c r="A72" s="22" t="s">
        <v>73</v>
      </c>
      <c r="B72" s="23">
        <f>B73</f>
        <v>329846.09999999998</v>
      </c>
      <c r="C72" s="4">
        <f t="shared" ref="C72:I75" si="19">C73</f>
        <v>0</v>
      </c>
      <c r="D72" s="4">
        <f t="shared" ref="D72:D75" si="20">C72/B72*100</f>
        <v>0</v>
      </c>
      <c r="E72" s="4">
        <f t="shared" si="19"/>
        <v>0</v>
      </c>
      <c r="F72" s="4"/>
      <c r="G72" s="4">
        <f t="shared" si="19"/>
        <v>0</v>
      </c>
      <c r="H72" s="4"/>
      <c r="I72" s="4">
        <f t="shared" si="19"/>
        <v>0</v>
      </c>
      <c r="J72" s="4"/>
    </row>
    <row r="73" spans="1:10" ht="126" x14ac:dyDescent="0.25">
      <c r="A73" s="22" t="s">
        <v>74</v>
      </c>
      <c r="B73" s="23">
        <v>329846.09999999998</v>
      </c>
      <c r="C73" s="4">
        <f t="shared" si="19"/>
        <v>0</v>
      </c>
      <c r="D73" s="4">
        <f t="shared" si="20"/>
        <v>0</v>
      </c>
      <c r="E73" s="4">
        <f t="shared" si="19"/>
        <v>0</v>
      </c>
      <c r="F73" s="4"/>
      <c r="G73" s="4">
        <f t="shared" si="19"/>
        <v>0</v>
      </c>
      <c r="H73" s="4"/>
      <c r="I73" s="4">
        <f t="shared" si="19"/>
        <v>0</v>
      </c>
      <c r="J73" s="4"/>
    </row>
    <row r="74" spans="1:10" ht="63" x14ac:dyDescent="0.25">
      <c r="A74" s="22" t="s">
        <v>75</v>
      </c>
      <c r="B74" s="23">
        <v>-136963.4</v>
      </c>
      <c r="C74" s="4">
        <f t="shared" si="19"/>
        <v>0</v>
      </c>
      <c r="D74" s="4">
        <f t="shared" si="20"/>
        <v>0</v>
      </c>
      <c r="E74" s="4">
        <f t="shared" si="19"/>
        <v>0</v>
      </c>
      <c r="F74" s="4"/>
      <c r="G74" s="4">
        <f t="shared" si="19"/>
        <v>0</v>
      </c>
      <c r="H74" s="4"/>
      <c r="I74" s="4">
        <f t="shared" si="19"/>
        <v>0</v>
      </c>
      <c r="J74" s="4"/>
    </row>
    <row r="75" spans="1:10" ht="63" x14ac:dyDescent="0.25">
      <c r="A75" s="22" t="s">
        <v>76</v>
      </c>
      <c r="B75" s="23">
        <v>-179224.7</v>
      </c>
      <c r="C75" s="4">
        <f t="shared" si="19"/>
        <v>0</v>
      </c>
      <c r="D75" s="4">
        <f t="shared" si="20"/>
        <v>0</v>
      </c>
      <c r="E75" s="4">
        <f t="shared" si="19"/>
        <v>0</v>
      </c>
      <c r="F75" s="4"/>
      <c r="G75" s="4">
        <f t="shared" si="19"/>
        <v>0</v>
      </c>
      <c r="H75" s="4"/>
      <c r="I75" s="4">
        <f t="shared" si="19"/>
        <v>0</v>
      </c>
      <c r="J75" s="4"/>
    </row>
  </sheetData>
  <mergeCells count="6">
    <mergeCell ref="A3:J3"/>
    <mergeCell ref="A5:A6"/>
    <mergeCell ref="B5:B6"/>
    <mergeCell ref="C5:C6"/>
    <mergeCell ref="D5:D6"/>
    <mergeCell ref="E5:J5"/>
  </mergeCells>
  <pageMargins left="0.70866141732283472" right="0.70866141732283472" top="0.74803149606299213" bottom="0.74803149606299213" header="0.31496062992125984" footer="0.31496062992125984"/>
  <pageSetup paperSize="9" scale="60" fitToHeight="8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КБ</vt:lpstr>
      <vt:lpstr>КБ!Заголовки_для_печати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Лапицкая Елена Викторовна</dc:creator>
  <cp:lastModifiedBy>Рыженкова Елена Николаевна</cp:lastModifiedBy>
  <cp:lastPrinted>2024-10-09T13:17:46Z</cp:lastPrinted>
  <dcterms:created xsi:type="dcterms:W3CDTF">2022-06-08T14:51:14Z</dcterms:created>
  <dcterms:modified xsi:type="dcterms:W3CDTF">2024-10-09T13:18:11Z</dcterms:modified>
</cp:coreProperties>
</file>