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195" yWindow="-15" windowWidth="9075" windowHeight="8115"/>
  </bookViews>
  <sheets>
    <sheet name="Обл" sheetId="4" r:id="rId1"/>
    <sheet name="Лист2" sheetId="2" r:id="rId2"/>
    <sheet name="Лист3" sheetId="3" r:id="rId3"/>
  </sheets>
  <definedNames>
    <definedName name="_xlnm.Print_Titles" localSheetId="0">Обл!$5:$6</definedName>
  </definedNames>
  <calcPr calcId="145621"/>
</workbook>
</file>

<file path=xl/calcChain.xml><?xml version="1.0" encoding="utf-8"?>
<calcChain xmlns="http://schemas.openxmlformats.org/spreadsheetml/2006/main">
  <c r="J10" i="4" l="1"/>
  <c r="J61" i="4"/>
  <c r="J60" i="4"/>
  <c r="J59" i="4"/>
  <c r="J57" i="4"/>
  <c r="J56" i="4"/>
  <c r="J55" i="4"/>
  <c r="J54" i="4"/>
  <c r="J53" i="4"/>
  <c r="J52" i="4"/>
  <c r="J51" i="4"/>
  <c r="J49" i="4"/>
  <c r="J48" i="4"/>
  <c r="J47" i="4"/>
  <c r="J45" i="4"/>
  <c r="J44" i="4"/>
  <c r="J43" i="4"/>
  <c r="J42" i="4"/>
  <c r="J40" i="4"/>
  <c r="J36" i="4"/>
  <c r="J33" i="4"/>
  <c r="J31" i="4"/>
  <c r="J30" i="4"/>
  <c r="J28" i="4"/>
  <c r="J27" i="4"/>
  <c r="J26" i="4"/>
  <c r="J24" i="4"/>
  <c r="J23" i="4"/>
  <c r="J22" i="4"/>
  <c r="J21" i="4"/>
  <c r="J19" i="4"/>
  <c r="J18" i="4"/>
  <c r="J16" i="4"/>
  <c r="J15" i="4"/>
  <c r="J14" i="4"/>
  <c r="J13" i="4"/>
  <c r="J12" i="4"/>
  <c r="J9" i="4"/>
  <c r="J8" i="4"/>
  <c r="J7" i="4"/>
  <c r="H7" i="4"/>
  <c r="H61" i="4"/>
  <c r="H60" i="4"/>
  <c r="H59" i="4"/>
  <c r="H57" i="4"/>
  <c r="H56" i="4"/>
  <c r="H55" i="4"/>
  <c r="H54" i="4"/>
  <c r="H53" i="4"/>
  <c r="H52" i="4"/>
  <c r="H51" i="4"/>
  <c r="H49" i="4"/>
  <c r="H48" i="4"/>
  <c r="H47" i="4"/>
  <c r="H45" i="4"/>
  <c r="H44" i="4"/>
  <c r="H43" i="4"/>
  <c r="H42" i="4"/>
  <c r="H40" i="4"/>
  <c r="H36" i="4"/>
  <c r="H35" i="4"/>
  <c r="H33" i="4"/>
  <c r="H31" i="4"/>
  <c r="H30" i="4"/>
  <c r="H28" i="4"/>
  <c r="H27" i="4"/>
  <c r="H26" i="4"/>
  <c r="H24" i="4"/>
  <c r="H23" i="4"/>
  <c r="H22" i="4"/>
  <c r="H21" i="4"/>
  <c r="H19" i="4"/>
  <c r="H18" i="4"/>
  <c r="H16" i="4"/>
  <c r="H15" i="4"/>
  <c r="H14" i="4"/>
  <c r="H13" i="4"/>
  <c r="H12" i="4"/>
  <c r="H10" i="4"/>
  <c r="H9" i="4"/>
  <c r="H8" i="4"/>
  <c r="F12" i="4"/>
  <c r="F13" i="4"/>
  <c r="F14" i="4"/>
  <c r="F15" i="4"/>
  <c r="F16" i="4"/>
  <c r="F18" i="4"/>
  <c r="F19" i="4"/>
  <c r="F21" i="4"/>
  <c r="F22" i="4"/>
  <c r="F23" i="4"/>
  <c r="F24" i="4"/>
  <c r="F26" i="4"/>
  <c r="F27" i="4"/>
  <c r="F28" i="4"/>
  <c r="F30" i="4"/>
  <c r="F31" i="4"/>
  <c r="F33" i="4"/>
  <c r="F34" i="4"/>
  <c r="F35" i="4"/>
  <c r="F36" i="4"/>
  <c r="F37" i="4"/>
  <c r="F39" i="4"/>
  <c r="F40" i="4"/>
  <c r="F42" i="4"/>
  <c r="F43" i="4"/>
  <c r="F44" i="4"/>
  <c r="F45" i="4"/>
  <c r="F47" i="4"/>
  <c r="F48" i="4"/>
  <c r="F49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6" i="4"/>
  <c r="F67" i="4"/>
  <c r="F10" i="4"/>
  <c r="F8" i="4"/>
  <c r="F9" i="4"/>
  <c r="F7" i="4"/>
  <c r="D12" i="4"/>
  <c r="D13" i="4"/>
  <c r="D15" i="4"/>
  <c r="D18" i="4"/>
  <c r="D21" i="4"/>
  <c r="D22" i="4"/>
  <c r="D23" i="4"/>
  <c r="D26" i="4"/>
  <c r="D27" i="4"/>
  <c r="D28" i="4"/>
  <c r="D29" i="4"/>
  <c r="D33" i="4"/>
  <c r="D34" i="4"/>
  <c r="D35" i="4"/>
  <c r="D36" i="4"/>
  <c r="D37" i="4"/>
  <c r="D38" i="4"/>
  <c r="D39" i="4"/>
  <c r="D42" i="4"/>
  <c r="D43" i="4"/>
  <c r="D44" i="4"/>
  <c r="D47" i="4"/>
  <c r="D48" i="4"/>
  <c r="D51" i="4"/>
  <c r="D52" i="4"/>
  <c r="D53" i="4"/>
  <c r="D54" i="4"/>
  <c r="D55" i="4"/>
  <c r="D58" i="4"/>
  <c r="D59" i="4"/>
  <c r="D60" i="4"/>
  <c r="D61" i="4"/>
  <c r="D63" i="4"/>
  <c r="D65" i="4"/>
  <c r="D67" i="4"/>
  <c r="D69" i="4"/>
  <c r="D71" i="4"/>
  <c r="I70" i="4" l="1"/>
  <c r="G70" i="4"/>
  <c r="E70" i="4"/>
  <c r="C70" i="4"/>
  <c r="B70" i="4"/>
  <c r="I68" i="4"/>
  <c r="G68" i="4"/>
  <c r="E68" i="4"/>
  <c r="C68" i="4"/>
  <c r="B68" i="4"/>
  <c r="I66" i="4"/>
  <c r="G66" i="4"/>
  <c r="E66" i="4"/>
  <c r="C66" i="4"/>
  <c r="B66" i="4"/>
  <c r="I64" i="4"/>
  <c r="G64" i="4"/>
  <c r="E64" i="4"/>
  <c r="C64" i="4"/>
  <c r="B64" i="4"/>
  <c r="I62" i="4"/>
  <c r="G62" i="4"/>
  <c r="E62" i="4"/>
  <c r="E56" i="4" s="1"/>
  <c r="C62" i="4"/>
  <c r="D62" i="4" s="1"/>
  <c r="B62" i="4"/>
  <c r="I57" i="4"/>
  <c r="G57" i="4"/>
  <c r="E57" i="4"/>
  <c r="C57" i="4"/>
  <c r="B57" i="4"/>
  <c r="B56" i="4"/>
  <c r="I49" i="4"/>
  <c r="G49" i="4"/>
  <c r="E49" i="4"/>
  <c r="C49" i="4"/>
  <c r="B49" i="4"/>
  <c r="I45" i="4"/>
  <c r="G45" i="4"/>
  <c r="E45" i="4"/>
  <c r="E30" i="4" s="1"/>
  <c r="C45" i="4"/>
  <c r="D45" i="4" s="1"/>
  <c r="B45" i="4"/>
  <c r="I40" i="4"/>
  <c r="G40" i="4"/>
  <c r="E40" i="4"/>
  <c r="C40" i="4"/>
  <c r="B40" i="4"/>
  <c r="I31" i="4"/>
  <c r="I30" i="4" s="1"/>
  <c r="G31" i="4"/>
  <c r="E31" i="4"/>
  <c r="C31" i="4"/>
  <c r="B31" i="4"/>
  <c r="B30" i="4" s="1"/>
  <c r="I24" i="4"/>
  <c r="G24" i="4"/>
  <c r="E24" i="4"/>
  <c r="C24" i="4"/>
  <c r="D24" i="4" s="1"/>
  <c r="B24" i="4"/>
  <c r="I19" i="4"/>
  <c r="G19" i="4"/>
  <c r="E19" i="4"/>
  <c r="C19" i="4"/>
  <c r="B19" i="4"/>
  <c r="I16" i="4"/>
  <c r="G16" i="4"/>
  <c r="E16" i="4"/>
  <c r="C16" i="4"/>
  <c r="B16" i="4"/>
  <c r="I14" i="4"/>
  <c r="G14" i="4"/>
  <c r="E14" i="4"/>
  <c r="C14" i="4"/>
  <c r="B14" i="4"/>
  <c r="I10" i="4"/>
  <c r="G10" i="4"/>
  <c r="E10" i="4"/>
  <c r="E9" i="4" s="1"/>
  <c r="E8" i="4" s="1"/>
  <c r="E7" i="4" s="1"/>
  <c r="C10" i="4"/>
  <c r="D10" i="4" s="1"/>
  <c r="B10" i="4"/>
  <c r="D14" i="4" l="1"/>
  <c r="D66" i="4"/>
  <c r="D19" i="4"/>
  <c r="D40" i="4"/>
  <c r="D57" i="4"/>
  <c r="C30" i="4"/>
  <c r="D30" i="4" s="1"/>
  <c r="D70" i="4"/>
  <c r="G30" i="4"/>
  <c r="D49" i="4"/>
  <c r="G56" i="4"/>
  <c r="C56" i="4"/>
  <c r="D56" i="4" s="1"/>
  <c r="D64" i="4"/>
  <c r="G9" i="4"/>
  <c r="C9" i="4"/>
  <c r="D16" i="4"/>
  <c r="D31" i="4"/>
  <c r="I56" i="4"/>
  <c r="B9" i="4"/>
  <c r="B8" i="4" s="1"/>
  <c r="B7" i="4" s="1"/>
  <c r="I9" i="4"/>
  <c r="I8" i="4" s="1"/>
  <c r="I7" i="4" s="1"/>
  <c r="D68" i="4"/>
  <c r="G8" i="4" l="1"/>
  <c r="G7" i="4" s="1"/>
  <c r="C8" i="4"/>
  <c r="D9" i="4"/>
  <c r="C7" i="4" l="1"/>
  <c r="D7" i="4" s="1"/>
  <c r="D8" i="4"/>
</calcChain>
</file>

<file path=xl/sharedStrings.xml><?xml version="1.0" encoding="utf-8"?>
<sst xmlns="http://schemas.openxmlformats.org/spreadsheetml/2006/main" count="78" uniqueCount="71">
  <si>
    <t>тыс.руб.</t>
  </si>
  <si>
    <t>Прогноз поступлений</t>
  </si>
  <si>
    <t>ВСЕГО ДОХОДОВ</t>
  </si>
  <si>
    <t>НАЛОГОВЫЕ И НЕНАЛОГОВЫЕ ДОХОДЫ</t>
  </si>
  <si>
    <t>Налоговые доходы</t>
  </si>
  <si>
    <t>НАЛОГИ НА ПРИБЫЛЬ, ДОХОДЫ</t>
  </si>
  <si>
    <t>в том числе: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</si>
  <si>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</si>
  <si>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</si>
  <si>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</si>
  <si>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</si>
  <si>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</si>
  <si>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на профессиональный доход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</si>
  <si>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</si>
  <si>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</si>
  <si>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</si>
  <si>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</si>
  <si>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</si>
  <si>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</si>
  <si>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</si>
  <si>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</si>
  <si>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</si>
  <si>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</si>
  <si>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</si>
  <si>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</si>
  <si>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от размещения средств бюджетов</t>
  </si>
  <si>
    <t>Проценты, полученные от предоставления бюджетных кредитов внутри страны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</si>
  <si>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</si>
  <si>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</si>
  <si>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</si>
  <si>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</si>
  <si>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</si>
  <si>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</si>
  <si>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</si>
  <si>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</si>
  <si>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</si>
  <si>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</si>
  <si>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</si>
  <si>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</si>
  <si>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</si>
  <si>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</si>
  <si>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</si>
  <si>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</si>
  <si>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2025 год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</si>
  <si>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</si>
  <si>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Прогноз поступления доходов в областной бюджет Ленинградской области</t>
  </si>
  <si>
    <t>2026 год</t>
  </si>
  <si>
    <t>Фактические поступления за 2023 год</t>
  </si>
  <si>
    <t>Оценка 2024 года</t>
  </si>
  <si>
    <t>2027 год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</si>
  <si>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</si>
  <si>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</si>
  <si>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</si>
  <si>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</si>
  <si>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</si>
  <si>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</si>
  <si>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</si>
  <si>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</si>
  <si>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</si>
  <si>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субъектов Российской Федерации</t>
  </si>
  <si>
    <t>ПРОЧИЕ БЕЗВОЗМЕЗДНЫЕ ПОСТУПЛЕНИЯ</t>
  </si>
  <si>
    <t>Прочие безвозмездные поступления в бюджеты субъектов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</si>
  <si>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</si>
  <si>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</si>
  <si>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</si>
  <si>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</si>
  <si>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Приложение 2  к пояснительной записке 2025 года</t>
  </si>
  <si>
    <t>% к 2023 году</t>
  </si>
  <si>
    <t>% к 2024 году</t>
  </si>
  <si>
    <t>% к 2025 году</t>
  </si>
  <si>
    <t>% к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</si>
</sst>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Arial"/>
      <family val="2"/>
      <charset val="204"/>
    </font>
    <font>
      <b/>
      <sz val="13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4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right"/>
    </xf>
    <xf numFmtId="14" fontId="5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Fill="1" applyBorder="1"/>
    <xf numFmtId="164" fontId="10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vertical="center" wrapText="1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1"/>
  <sheetViews>
    <sheetView tabSelected="1" topLeftCell="A73" zoomScaleNormal="100" zoomScaleSheetLayoutView="80" workbookViewId="0">
      <selection activeCell="B71" sqref="B71"/>
    </sheetView>
  </sheetViews>
  <sheetFormatPr defaultColWidth="8.85546875" defaultRowHeight="15.75" x14ac:dyDescent="0.25"/>
  <cols>
    <col min="1" max="1" width="46.85546875" style="19" customWidth="1"/>
    <col min="2" max="2" width="20.5703125" style="19" customWidth="1"/>
    <col min="3" max="4" width="19.28515625" style="2" customWidth="1"/>
    <col min="5" max="8" width="18" style="2" customWidth="1"/>
    <col min="9" max="9" width="17.42578125" style="2" customWidth="1"/>
    <col min="10" max="10" width="16.7109375" style="2" customWidth="1"/>
    <col min="11" max="11" width="24.42578125" style="2" customWidth="1"/>
    <col min="12" max="144" width="9.140625" style="2" customWidth="1"/>
    <col min="145" max="16384" width="8.85546875" style="8"/>
  </cols>
  <sheetData>
    <row r="1" spans="1:144" ht="15" customHeight="1" x14ac:dyDescent="0.25">
      <c r="A1" s="1"/>
      <c r="B1" s="1"/>
      <c r="E1" s="14"/>
      <c r="F1" s="14"/>
      <c r="G1" s="14"/>
      <c r="H1" s="14"/>
      <c r="I1" s="3"/>
      <c r="J1" s="3" t="s">
        <v>66</v>
      </c>
    </row>
    <row r="2" spans="1:144" ht="15" customHeight="1" x14ac:dyDescent="0.25">
      <c r="A2" s="1"/>
      <c r="B2" s="1"/>
    </row>
    <row r="3" spans="1:144" ht="17.25" customHeight="1" x14ac:dyDescent="0.25">
      <c r="A3" s="23" t="s">
        <v>45</v>
      </c>
      <c r="B3" s="23"/>
      <c r="C3" s="23"/>
      <c r="D3" s="23"/>
      <c r="E3" s="23"/>
      <c r="F3" s="23"/>
      <c r="G3" s="23"/>
      <c r="H3" s="23"/>
      <c r="I3" s="23"/>
      <c r="J3" s="23"/>
    </row>
    <row r="4" spans="1:144" ht="15" customHeight="1" x14ac:dyDescent="0.3">
      <c r="A4" s="4"/>
      <c r="B4" s="4"/>
      <c r="I4" s="5"/>
      <c r="J4" s="5" t="s">
        <v>0</v>
      </c>
    </row>
    <row r="5" spans="1:144" ht="18.600000000000001" customHeight="1" x14ac:dyDescent="0.25">
      <c r="A5" s="24"/>
      <c r="B5" s="26" t="s">
        <v>47</v>
      </c>
      <c r="C5" s="26" t="s">
        <v>48</v>
      </c>
      <c r="D5" s="28" t="s">
        <v>67</v>
      </c>
      <c r="E5" s="30" t="s">
        <v>1</v>
      </c>
      <c r="F5" s="30"/>
      <c r="G5" s="30"/>
      <c r="H5" s="30"/>
      <c r="I5" s="30"/>
      <c r="J5" s="30"/>
    </row>
    <row r="6" spans="1:144" ht="24.6" customHeight="1" x14ac:dyDescent="0.25">
      <c r="A6" s="25"/>
      <c r="B6" s="27"/>
      <c r="C6" s="27"/>
      <c r="D6" s="29"/>
      <c r="E6" s="15" t="s">
        <v>43</v>
      </c>
      <c r="F6" s="21" t="s">
        <v>68</v>
      </c>
      <c r="G6" s="15" t="s">
        <v>46</v>
      </c>
      <c r="H6" s="21" t="s">
        <v>69</v>
      </c>
      <c r="I6" s="15" t="s">
        <v>49</v>
      </c>
      <c r="J6" s="21" t="s">
        <v>70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</row>
    <row r="7" spans="1:144" ht="24.6" customHeight="1" x14ac:dyDescent="0.25">
      <c r="A7" s="6" t="s">
        <v>2</v>
      </c>
      <c r="B7" s="7">
        <f>B8+B56</f>
        <v>252481025.70000005</v>
      </c>
      <c r="C7" s="7">
        <f>C8+C56</f>
        <v>248924405.00000003</v>
      </c>
      <c r="D7" s="22">
        <f>C7/B7*100</f>
        <v>98.591331491093499</v>
      </c>
      <c r="E7" s="7">
        <f>E8+E56</f>
        <v>239974191.69999999</v>
      </c>
      <c r="F7" s="7">
        <f>E7/C7*100</f>
        <v>96.404445237099182</v>
      </c>
      <c r="G7" s="7">
        <f>G8+G56</f>
        <v>238928883.19999999</v>
      </c>
      <c r="H7" s="7">
        <f>G7/E7*100</f>
        <v>99.56440795045711</v>
      </c>
      <c r="I7" s="7">
        <f>I8+I56</f>
        <v>235025989.30000001</v>
      </c>
      <c r="J7" s="7">
        <f>I7/G7*100</f>
        <v>98.366503937184945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</row>
    <row r="8" spans="1:144" ht="37.5" x14ac:dyDescent="0.25">
      <c r="A8" s="6" t="s">
        <v>3</v>
      </c>
      <c r="B8" s="7">
        <f>B9+B30</f>
        <v>228711888.00000006</v>
      </c>
      <c r="C8" s="7">
        <f>C9+C30</f>
        <v>230869306.70000002</v>
      </c>
      <c r="D8" s="22">
        <f t="shared" ref="D8:D71" si="0">C8/B8*100</f>
        <v>100.9432910194856</v>
      </c>
      <c r="E8" s="7">
        <f>E9+E30</f>
        <v>224193088.5</v>
      </c>
      <c r="F8" s="7">
        <f t="shared" ref="F8:J67" si="1">E8/C8*100</f>
        <v>97.108226166817687</v>
      </c>
      <c r="G8" s="7">
        <f>G9+G30</f>
        <v>222433964.89999998</v>
      </c>
      <c r="H8" s="7">
        <f t="shared" si="1"/>
        <v>99.215353331465423</v>
      </c>
      <c r="I8" s="7">
        <f>I9+I30</f>
        <v>233063749.90000001</v>
      </c>
      <c r="J8" s="7">
        <f t="shared" si="1"/>
        <v>104.77884976099709</v>
      </c>
      <c r="K8" s="8"/>
    </row>
    <row r="9" spans="1:144" ht="16.5" x14ac:dyDescent="0.25">
      <c r="A9" s="16" t="s">
        <v>4</v>
      </c>
      <c r="B9" s="9">
        <f>B10+B14+B16+B19+B24+B28+B29</f>
        <v>221363960.40000007</v>
      </c>
      <c r="C9" s="9">
        <f>C10+C14+C16+C19+C24+C28</f>
        <v>216860538.80000001</v>
      </c>
      <c r="D9" s="9">
        <f t="shared" si="0"/>
        <v>97.965603076552085</v>
      </c>
      <c r="E9" s="9">
        <f t="shared" ref="E9:I9" si="2">E10+E14+E16+E19+E24+E28</f>
        <v>221115950.90000001</v>
      </c>
      <c r="F9" s="9">
        <f t="shared" si="1"/>
        <v>101.96228051610836</v>
      </c>
      <c r="G9" s="9">
        <f t="shared" si="2"/>
        <v>219395169.29999998</v>
      </c>
      <c r="H9" s="9">
        <f t="shared" si="1"/>
        <v>99.221774099518385</v>
      </c>
      <c r="I9" s="9">
        <f t="shared" si="2"/>
        <v>230029637</v>
      </c>
      <c r="J9" s="9">
        <f t="shared" si="1"/>
        <v>104.84717495555178</v>
      </c>
      <c r="K9" s="17"/>
    </row>
    <row r="10" spans="1:144" x14ac:dyDescent="0.25">
      <c r="A10" s="18" t="s">
        <v>5</v>
      </c>
      <c r="B10" s="10">
        <f>B12+B13</f>
        <v>172444691.30000001</v>
      </c>
      <c r="C10" s="10">
        <f>C12+C13</f>
        <v>164353896</v>
      </c>
      <c r="D10" s="10">
        <f t="shared" si="0"/>
        <v>95.308179544985492</v>
      </c>
      <c r="E10" s="10">
        <f>E12+E13</f>
        <v>164476770</v>
      </c>
      <c r="F10" s="10">
        <f t="shared" si="1"/>
        <v>100.07476184197057</v>
      </c>
      <c r="G10" s="10">
        <f>G12+G13</f>
        <v>161859630</v>
      </c>
      <c r="H10" s="10">
        <f t="shared" si="1"/>
        <v>98.40880873329408</v>
      </c>
      <c r="I10" s="10">
        <f>I12+I13</f>
        <v>171584874.59999999</v>
      </c>
      <c r="J10" s="10">
        <f>I10/G10*100</f>
        <v>106.00844361253019</v>
      </c>
    </row>
    <row r="11" spans="1:144" x14ac:dyDescent="0.25">
      <c r="A11" s="18" t="s">
        <v>6</v>
      </c>
      <c r="B11" s="10"/>
      <c r="C11" s="10"/>
      <c r="D11" s="10"/>
      <c r="E11" s="10"/>
      <c r="F11" s="10"/>
      <c r="G11" s="10"/>
      <c r="H11" s="10"/>
      <c r="I11" s="10"/>
      <c r="J11" s="10"/>
    </row>
    <row r="12" spans="1:144" x14ac:dyDescent="0.25">
      <c r="A12" s="18" t="s">
        <v>7</v>
      </c>
      <c r="B12" s="10">
        <v>124470473.2</v>
      </c>
      <c r="C12" s="10">
        <v>110731912</v>
      </c>
      <c r="D12" s="10">
        <f t="shared" si="0"/>
        <v>88.962393371860344</v>
      </c>
      <c r="E12" s="10">
        <v>104238608</v>
      </c>
      <c r="F12" s="10">
        <f t="shared" si="1"/>
        <v>94.136013834927738</v>
      </c>
      <c r="G12" s="10">
        <v>97369514</v>
      </c>
      <c r="H12" s="10">
        <f t="shared" si="1"/>
        <v>93.410220903947604</v>
      </c>
      <c r="I12" s="10">
        <v>102412714</v>
      </c>
      <c r="J12" s="10">
        <f t="shared" si="1"/>
        <v>105.1794445641374</v>
      </c>
    </row>
    <row r="13" spans="1:144" x14ac:dyDescent="0.25">
      <c r="A13" s="18" t="s">
        <v>8</v>
      </c>
      <c r="B13" s="10">
        <v>47974218.100000001</v>
      </c>
      <c r="C13" s="10">
        <v>53621984</v>
      </c>
      <c r="D13" s="10">
        <f t="shared" si="0"/>
        <v>111.77250223907245</v>
      </c>
      <c r="E13" s="10">
        <v>60238162</v>
      </c>
      <c r="F13" s="10">
        <f t="shared" si="1"/>
        <v>112.33855502250718</v>
      </c>
      <c r="G13" s="10">
        <v>64490116</v>
      </c>
      <c r="H13" s="10">
        <f t="shared" si="1"/>
        <v>107.05857193982777</v>
      </c>
      <c r="I13" s="10">
        <v>69172160.599999994</v>
      </c>
      <c r="J13" s="10">
        <f t="shared" si="1"/>
        <v>107.26009641539487</v>
      </c>
    </row>
    <row r="14" spans="1:144" ht="47.25" x14ac:dyDescent="0.25">
      <c r="A14" s="18" t="s">
        <v>9</v>
      </c>
      <c r="B14" s="10">
        <f>B15</f>
        <v>14050454.9</v>
      </c>
      <c r="C14" s="10">
        <f>C15</f>
        <v>15162401</v>
      </c>
      <c r="D14" s="10">
        <f t="shared" si="0"/>
        <v>107.91395088567559</v>
      </c>
      <c r="E14" s="10">
        <f>E15</f>
        <v>18792109</v>
      </c>
      <c r="F14" s="10">
        <f t="shared" si="1"/>
        <v>123.93887353328803</v>
      </c>
      <c r="G14" s="10">
        <f>G15</f>
        <v>19620066.600000001</v>
      </c>
      <c r="H14" s="10">
        <f t="shared" si="1"/>
        <v>104.40587908467327</v>
      </c>
      <c r="I14" s="10">
        <f>I15</f>
        <v>20384892.300000001</v>
      </c>
      <c r="J14" s="10">
        <f t="shared" si="1"/>
        <v>103.89818095724506</v>
      </c>
    </row>
    <row r="15" spans="1:144" ht="47.25" x14ac:dyDescent="0.25">
      <c r="A15" s="18" t="s">
        <v>10</v>
      </c>
      <c r="B15" s="10">
        <v>14050454.9</v>
      </c>
      <c r="C15" s="10">
        <v>15162401</v>
      </c>
      <c r="D15" s="10">
        <f t="shared" si="0"/>
        <v>107.91395088567559</v>
      </c>
      <c r="E15" s="10">
        <v>18792109</v>
      </c>
      <c r="F15" s="10">
        <f t="shared" si="1"/>
        <v>123.93887353328803</v>
      </c>
      <c r="G15" s="10">
        <v>19620066.600000001</v>
      </c>
      <c r="H15" s="10">
        <f t="shared" si="1"/>
        <v>104.40587908467327</v>
      </c>
      <c r="I15" s="10">
        <v>20384892.300000001</v>
      </c>
      <c r="J15" s="10">
        <f t="shared" si="1"/>
        <v>103.89818095724506</v>
      </c>
    </row>
    <row r="16" spans="1:144" x14ac:dyDescent="0.25">
      <c r="A16" s="18" t="s">
        <v>11</v>
      </c>
      <c r="B16" s="10">
        <f>SUM(B18:B18)-0.3</f>
        <v>461269.3</v>
      </c>
      <c r="C16" s="10">
        <f>SUM(C18:C18)</f>
        <v>465615</v>
      </c>
      <c r="D16" s="10">
        <f t="shared" si="0"/>
        <v>100.94211776070942</v>
      </c>
      <c r="E16" s="10">
        <f>SUM(E18:E18)</f>
        <v>488896</v>
      </c>
      <c r="F16" s="10">
        <f t="shared" si="1"/>
        <v>105.00005369242828</v>
      </c>
      <c r="G16" s="10">
        <f>SUM(G18:G18)</f>
        <v>513341</v>
      </c>
      <c r="H16" s="10">
        <f t="shared" si="1"/>
        <v>105.00004090849589</v>
      </c>
      <c r="I16" s="10">
        <f>SUM(I18:I18)</f>
        <v>539008</v>
      </c>
      <c r="J16" s="10">
        <f t="shared" si="1"/>
        <v>104.99999025988573</v>
      </c>
    </row>
    <row r="17" spans="1:144" x14ac:dyDescent="0.25">
      <c r="A17" s="18" t="s">
        <v>6</v>
      </c>
      <c r="B17" s="10"/>
      <c r="C17" s="10"/>
      <c r="D17" s="10"/>
      <c r="E17" s="10"/>
      <c r="F17" s="10"/>
      <c r="G17" s="10"/>
      <c r="H17" s="10"/>
      <c r="I17" s="10"/>
      <c r="J17" s="10"/>
    </row>
    <row r="18" spans="1:144" x14ac:dyDescent="0.25">
      <c r="A18" s="18" t="s">
        <v>12</v>
      </c>
      <c r="B18" s="10">
        <v>461269.6</v>
      </c>
      <c r="C18" s="10">
        <v>465615</v>
      </c>
      <c r="D18" s="10">
        <f t="shared" si="0"/>
        <v>100.94205211008919</v>
      </c>
      <c r="E18" s="10">
        <v>488896</v>
      </c>
      <c r="F18" s="10">
        <f t="shared" si="1"/>
        <v>105.00005369242828</v>
      </c>
      <c r="G18" s="10">
        <v>513341</v>
      </c>
      <c r="H18" s="10">
        <f t="shared" si="1"/>
        <v>105.00004090849589</v>
      </c>
      <c r="I18" s="10">
        <v>539008</v>
      </c>
      <c r="J18" s="10">
        <f t="shared" si="1"/>
        <v>104.99999025988573</v>
      </c>
    </row>
    <row r="19" spans="1:144" x14ac:dyDescent="0.25">
      <c r="A19" s="18" t="s">
        <v>13</v>
      </c>
      <c r="B19" s="10">
        <f>SUM(B21:B23)</f>
        <v>32742689.700000003</v>
      </c>
      <c r="C19" s="10">
        <f>SUM(C21:C23)</f>
        <v>35176164</v>
      </c>
      <c r="D19" s="10">
        <f t="shared" si="0"/>
        <v>107.43211483936213</v>
      </c>
      <c r="E19" s="10">
        <f t="shared" ref="E19:I19" si="3">SUM(E21:E23)</f>
        <v>35585365</v>
      </c>
      <c r="F19" s="10">
        <f t="shared" si="1"/>
        <v>101.16329057369644</v>
      </c>
      <c r="G19" s="10">
        <f t="shared" si="3"/>
        <v>35636772</v>
      </c>
      <c r="H19" s="10">
        <f t="shared" si="1"/>
        <v>100.14446107269097</v>
      </c>
      <c r="I19" s="10">
        <f t="shared" si="3"/>
        <v>35736455</v>
      </c>
      <c r="J19" s="10">
        <f t="shared" si="1"/>
        <v>100.27971949872452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</row>
    <row r="20" spans="1:144" x14ac:dyDescent="0.25">
      <c r="A20" s="18" t="s">
        <v>6</v>
      </c>
      <c r="B20" s="10"/>
      <c r="C20" s="10"/>
      <c r="D20" s="10"/>
      <c r="E20" s="10"/>
      <c r="F20" s="10"/>
      <c r="G20" s="10"/>
      <c r="H20" s="10"/>
      <c r="I20" s="10"/>
      <c r="J20" s="10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</row>
    <row r="21" spans="1:144" x14ac:dyDescent="0.25">
      <c r="A21" s="18" t="s">
        <v>14</v>
      </c>
      <c r="B21" s="10">
        <v>29360298.600000001</v>
      </c>
      <c r="C21" s="10">
        <v>31731597</v>
      </c>
      <c r="D21" s="10">
        <f t="shared" si="0"/>
        <v>108.07654728688625</v>
      </c>
      <c r="E21" s="10">
        <v>32111026</v>
      </c>
      <c r="F21" s="10">
        <f t="shared" si="1"/>
        <v>101.19574504869703</v>
      </c>
      <c r="G21" s="10">
        <v>32115543</v>
      </c>
      <c r="H21" s="10">
        <f t="shared" si="1"/>
        <v>100.0140668192913</v>
      </c>
      <c r="I21" s="10">
        <v>32165060</v>
      </c>
      <c r="J21" s="10">
        <f t="shared" si="1"/>
        <v>100.15418391026425</v>
      </c>
    </row>
    <row r="22" spans="1:144" x14ac:dyDescent="0.25">
      <c r="A22" s="18" t="s">
        <v>15</v>
      </c>
      <c r="B22" s="10">
        <v>3349351.6</v>
      </c>
      <c r="C22" s="10">
        <v>3411547</v>
      </c>
      <c r="D22" s="10">
        <f t="shared" si="0"/>
        <v>101.8569385190853</v>
      </c>
      <c r="E22" s="10">
        <v>3441339</v>
      </c>
      <c r="F22" s="10">
        <f t="shared" si="1"/>
        <v>100.87326951673244</v>
      </c>
      <c r="G22" s="10">
        <v>3488229</v>
      </c>
      <c r="H22" s="10">
        <f t="shared" si="1"/>
        <v>101.36255103028211</v>
      </c>
      <c r="I22" s="10">
        <v>3538395</v>
      </c>
      <c r="J22" s="10">
        <f t="shared" si="1"/>
        <v>101.43815099295372</v>
      </c>
    </row>
    <row r="23" spans="1:144" x14ac:dyDescent="0.25">
      <c r="A23" s="18" t="s">
        <v>16</v>
      </c>
      <c r="B23" s="10">
        <v>33039.5</v>
      </c>
      <c r="C23" s="10">
        <v>33020</v>
      </c>
      <c r="D23" s="10">
        <f t="shared" si="0"/>
        <v>99.94097973637615</v>
      </c>
      <c r="E23" s="10">
        <v>33000</v>
      </c>
      <c r="F23" s="10">
        <f t="shared" si="1"/>
        <v>99.93943064809207</v>
      </c>
      <c r="G23" s="10">
        <v>33000</v>
      </c>
      <c r="H23" s="10">
        <f t="shared" si="1"/>
        <v>100</v>
      </c>
      <c r="I23" s="10">
        <v>33000</v>
      </c>
      <c r="J23" s="10">
        <f t="shared" si="1"/>
        <v>100</v>
      </c>
    </row>
    <row r="24" spans="1:144" ht="47.25" x14ac:dyDescent="0.25">
      <c r="A24" s="18" t="s">
        <v>17</v>
      </c>
      <c r="B24" s="10">
        <f>SUM(B26:B27)</f>
        <v>1283997.8</v>
      </c>
      <c r="C24" s="10">
        <f>SUM(C26:C27)</f>
        <v>1021498</v>
      </c>
      <c r="D24" s="10">
        <f t="shared" si="0"/>
        <v>79.556055314113465</v>
      </c>
      <c r="E24" s="10">
        <f>SUM(E26:E27)</f>
        <v>1086913.5</v>
      </c>
      <c r="F24" s="10">
        <f t="shared" si="1"/>
        <v>106.40387940064493</v>
      </c>
      <c r="G24" s="10">
        <f>SUM(G26:G27)</f>
        <v>1092757.5</v>
      </c>
      <c r="H24" s="10">
        <f t="shared" si="1"/>
        <v>100.53766928095014</v>
      </c>
      <c r="I24" s="10">
        <f>SUM(I26:I27)</f>
        <v>1105637.5</v>
      </c>
      <c r="J24" s="10">
        <f t="shared" si="1"/>
        <v>101.1786695584336</v>
      </c>
    </row>
    <row r="25" spans="1:144" x14ac:dyDescent="0.25">
      <c r="A25" s="18" t="s">
        <v>6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44" x14ac:dyDescent="0.25">
      <c r="A26" s="18" t="s">
        <v>18</v>
      </c>
      <c r="B26" s="10">
        <v>1282360.3</v>
      </c>
      <c r="C26" s="10">
        <v>1019726</v>
      </c>
      <c r="D26" s="10">
        <f t="shared" si="0"/>
        <v>79.519461106211722</v>
      </c>
      <c r="E26" s="10">
        <v>1085138.5</v>
      </c>
      <c r="F26" s="10">
        <f t="shared" si="1"/>
        <v>106.41471336417823</v>
      </c>
      <c r="G26" s="10">
        <v>1090982.5</v>
      </c>
      <c r="H26" s="10">
        <f t="shared" si="1"/>
        <v>100.53854876589486</v>
      </c>
      <c r="I26" s="10">
        <v>1103862.5</v>
      </c>
      <c r="J26" s="10">
        <f t="shared" si="1"/>
        <v>101.1805872229848</v>
      </c>
    </row>
    <row r="27" spans="1:144" ht="47.25" x14ac:dyDescent="0.25">
      <c r="A27" s="18" t="s">
        <v>19</v>
      </c>
      <c r="B27" s="10">
        <v>1637.5</v>
      </c>
      <c r="C27" s="10">
        <v>1772</v>
      </c>
      <c r="D27" s="10">
        <f t="shared" si="0"/>
        <v>108.21374045801527</v>
      </c>
      <c r="E27" s="10">
        <v>1775</v>
      </c>
      <c r="F27" s="10">
        <f t="shared" si="1"/>
        <v>100.16930022573362</v>
      </c>
      <c r="G27" s="10">
        <v>1775</v>
      </c>
      <c r="H27" s="10">
        <f t="shared" si="1"/>
        <v>100</v>
      </c>
      <c r="I27" s="10">
        <v>1775</v>
      </c>
      <c r="J27" s="10">
        <f t="shared" si="1"/>
        <v>100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</row>
    <row r="28" spans="1:144" x14ac:dyDescent="0.25">
      <c r="A28" s="18" t="s">
        <v>20</v>
      </c>
      <c r="B28" s="10">
        <v>380586.60000000003</v>
      </c>
      <c r="C28" s="10">
        <v>680964.8</v>
      </c>
      <c r="D28" s="10">
        <f t="shared" si="0"/>
        <v>178.92505936887949</v>
      </c>
      <c r="E28" s="10">
        <v>685897.4</v>
      </c>
      <c r="F28" s="10">
        <f t="shared" si="1"/>
        <v>100.72435462156047</v>
      </c>
      <c r="G28" s="10">
        <v>672602.2</v>
      </c>
      <c r="H28" s="10">
        <f t="shared" si="1"/>
        <v>98.061634291076174</v>
      </c>
      <c r="I28" s="10">
        <v>678769.6</v>
      </c>
      <c r="J28" s="10">
        <f t="shared" si="1"/>
        <v>100.91694615331322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</row>
    <row r="29" spans="1:144" ht="47.25" x14ac:dyDescent="0.25">
      <c r="A29" s="18" t="s">
        <v>21</v>
      </c>
      <c r="B29" s="10">
        <v>270.8</v>
      </c>
      <c r="C29" s="10">
        <v>0</v>
      </c>
      <c r="D29" s="10">
        <f t="shared" si="0"/>
        <v>0</v>
      </c>
      <c r="E29" s="10">
        <v>0</v>
      </c>
      <c r="F29" s="10"/>
      <c r="G29" s="10">
        <v>0</v>
      </c>
      <c r="H29" s="10"/>
      <c r="I29" s="10">
        <v>0</v>
      </c>
      <c r="J29" s="10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</row>
    <row r="30" spans="1:144" ht="25.5" customHeight="1" x14ac:dyDescent="0.25">
      <c r="A30" s="16" t="s">
        <v>22</v>
      </c>
      <c r="B30" s="9">
        <f>B31+B40+B45+B49+B53+B54+B55</f>
        <v>7347927.5999999996</v>
      </c>
      <c r="C30" s="9">
        <f>C31+C40+C45+C49+C53+C54+C55</f>
        <v>14008767.9</v>
      </c>
      <c r="D30" s="9">
        <f t="shared" si="0"/>
        <v>190.64923693586749</v>
      </c>
      <c r="E30" s="9">
        <f>E31+E40+E45+E49+E53+E54+E55</f>
        <v>3077137.5999999996</v>
      </c>
      <c r="F30" s="9">
        <f t="shared" si="1"/>
        <v>21.965797577387228</v>
      </c>
      <c r="G30" s="9">
        <f>G31+G40+G45+G49+G53+G54+G55</f>
        <v>3038795.6</v>
      </c>
      <c r="H30" s="9">
        <f t="shared" si="1"/>
        <v>98.753971873081028</v>
      </c>
      <c r="I30" s="9">
        <f>I31+I40+I45+I49+I53+I54+I55</f>
        <v>3034112.9</v>
      </c>
      <c r="J30" s="9">
        <f t="shared" si="1"/>
        <v>99.845902764898028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</row>
    <row r="31" spans="1:144" ht="63" x14ac:dyDescent="0.25">
      <c r="A31" s="18" t="s">
        <v>23</v>
      </c>
      <c r="B31" s="10">
        <f>SUM(B33:B39)</f>
        <v>5027046.0999999996</v>
      </c>
      <c r="C31" s="10">
        <f>SUM(C33:C39)</f>
        <v>10787678.200000001</v>
      </c>
      <c r="D31" s="10">
        <f t="shared" si="0"/>
        <v>214.59278441866689</v>
      </c>
      <c r="E31" s="10">
        <f>SUM(E33:E39)</f>
        <v>98073.7</v>
      </c>
      <c r="F31" s="10">
        <f t="shared" si="1"/>
        <v>0.90912704459426663</v>
      </c>
      <c r="G31" s="10">
        <f>SUM(G33:G39)</f>
        <v>106869.7</v>
      </c>
      <c r="H31" s="10">
        <f t="shared" si="1"/>
        <v>108.96876532648405</v>
      </c>
      <c r="I31" s="10">
        <f>SUM(I33:I39)</f>
        <v>107202.9</v>
      </c>
      <c r="J31" s="10">
        <f t="shared" si="1"/>
        <v>100.31178154331863</v>
      </c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</row>
    <row r="32" spans="1:144" x14ac:dyDescent="0.25">
      <c r="A32" s="18" t="s">
        <v>6</v>
      </c>
      <c r="B32" s="10"/>
      <c r="C32" s="10"/>
      <c r="D32" s="10"/>
      <c r="E32" s="10"/>
      <c r="F32" s="10"/>
      <c r="G32" s="10"/>
      <c r="H32" s="10"/>
      <c r="I32" s="10"/>
      <c r="J32" s="10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</row>
    <row r="33" spans="1:144" ht="93" customHeight="1" x14ac:dyDescent="0.25">
      <c r="A33" s="18" t="s">
        <v>24</v>
      </c>
      <c r="B33" s="10">
        <v>33974.5</v>
      </c>
      <c r="C33" s="10">
        <v>37472.400000000001</v>
      </c>
      <c r="D33" s="10">
        <f t="shared" si="0"/>
        <v>110.29566292366333</v>
      </c>
      <c r="E33" s="10">
        <v>24261.9</v>
      </c>
      <c r="F33" s="10">
        <f t="shared" si="1"/>
        <v>64.746053095077983</v>
      </c>
      <c r="G33" s="10">
        <v>32101.7</v>
      </c>
      <c r="H33" s="10">
        <f t="shared" si="1"/>
        <v>132.31321537060163</v>
      </c>
      <c r="I33" s="10">
        <v>31440.9</v>
      </c>
      <c r="J33" s="10">
        <f t="shared" si="1"/>
        <v>97.941542036714566</v>
      </c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</row>
    <row r="34" spans="1:144" x14ac:dyDescent="0.25">
      <c r="A34" s="18" t="s">
        <v>25</v>
      </c>
      <c r="B34" s="10">
        <v>4881040.5</v>
      </c>
      <c r="C34" s="10">
        <v>10658878.4</v>
      </c>
      <c r="D34" s="10">
        <f t="shared" si="0"/>
        <v>218.37307844505696</v>
      </c>
      <c r="E34" s="10">
        <v>0</v>
      </c>
      <c r="F34" s="10">
        <f t="shared" si="1"/>
        <v>0</v>
      </c>
      <c r="G34" s="10">
        <v>0</v>
      </c>
      <c r="H34" s="10"/>
      <c r="I34" s="10">
        <v>0</v>
      </c>
      <c r="J34" s="10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</row>
    <row r="35" spans="1:144" ht="31.5" x14ac:dyDescent="0.25">
      <c r="A35" s="18" t="s">
        <v>26</v>
      </c>
      <c r="B35" s="10">
        <v>233.1</v>
      </c>
      <c r="C35" s="10">
        <v>17.5</v>
      </c>
      <c r="D35" s="10">
        <f t="shared" si="0"/>
        <v>7.5075075075075075</v>
      </c>
      <c r="E35" s="10">
        <v>6.8</v>
      </c>
      <c r="F35" s="10">
        <f t="shared" si="1"/>
        <v>38.857142857142854</v>
      </c>
      <c r="G35" s="10">
        <v>0</v>
      </c>
      <c r="H35" s="10">
        <f t="shared" si="1"/>
        <v>0</v>
      </c>
      <c r="I35" s="10">
        <v>0</v>
      </c>
      <c r="J35" s="10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</row>
    <row r="36" spans="1:144" ht="141.75" x14ac:dyDescent="0.25">
      <c r="A36" s="18" t="s">
        <v>50</v>
      </c>
      <c r="B36" s="10">
        <v>66523</v>
      </c>
      <c r="C36" s="10">
        <v>62518</v>
      </c>
      <c r="D36" s="10">
        <f t="shared" si="0"/>
        <v>93.979525878267665</v>
      </c>
      <c r="E36" s="10">
        <v>73805</v>
      </c>
      <c r="F36" s="10">
        <f t="shared" si="1"/>
        <v>118.05400044787102</v>
      </c>
      <c r="G36" s="10">
        <v>74768</v>
      </c>
      <c r="H36" s="10">
        <f t="shared" si="1"/>
        <v>101.3047896483978</v>
      </c>
      <c r="I36" s="10">
        <v>75762</v>
      </c>
      <c r="J36" s="10">
        <f t="shared" si="1"/>
        <v>101.32944575219345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</row>
    <row r="37" spans="1:144" ht="63" x14ac:dyDescent="0.25">
      <c r="A37" s="18" t="s">
        <v>27</v>
      </c>
      <c r="B37" s="10">
        <v>181.7</v>
      </c>
      <c r="C37" s="10">
        <v>174</v>
      </c>
      <c r="D37" s="10">
        <f t="shared" si="0"/>
        <v>95.762245459548708</v>
      </c>
      <c r="E37" s="10">
        <v>0</v>
      </c>
      <c r="F37" s="10">
        <f t="shared" si="1"/>
        <v>0</v>
      </c>
      <c r="G37" s="10">
        <v>0</v>
      </c>
      <c r="H37" s="10"/>
      <c r="I37" s="10">
        <v>0</v>
      </c>
      <c r="J37" s="10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</row>
    <row r="38" spans="1:144" ht="110.25" x14ac:dyDescent="0.25">
      <c r="A38" s="13" t="s">
        <v>44</v>
      </c>
      <c r="B38" s="10">
        <v>40.299999999999997</v>
      </c>
      <c r="C38" s="10">
        <v>0</v>
      </c>
      <c r="D38" s="10">
        <f t="shared" si="0"/>
        <v>0</v>
      </c>
      <c r="E38" s="10">
        <v>0</v>
      </c>
      <c r="F38" s="10"/>
      <c r="G38" s="10">
        <v>0</v>
      </c>
      <c r="H38" s="10"/>
      <c r="I38" s="10">
        <v>0</v>
      </c>
      <c r="J38" s="10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</row>
    <row r="39" spans="1:144" ht="31.5" x14ac:dyDescent="0.25">
      <c r="A39" s="18" t="s">
        <v>28</v>
      </c>
      <c r="B39" s="10">
        <v>45053</v>
      </c>
      <c r="C39" s="10">
        <v>28617.9</v>
      </c>
      <c r="D39" s="10">
        <f t="shared" si="0"/>
        <v>63.520520276119242</v>
      </c>
      <c r="E39" s="10">
        <v>0</v>
      </c>
      <c r="F39" s="10">
        <f t="shared" si="1"/>
        <v>0</v>
      </c>
      <c r="G39" s="10">
        <v>0</v>
      </c>
      <c r="H39" s="10"/>
      <c r="I39" s="10">
        <v>0</v>
      </c>
      <c r="J39" s="10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</row>
    <row r="40" spans="1:144" ht="31.5" x14ac:dyDescent="0.25">
      <c r="A40" s="18" t="s">
        <v>29</v>
      </c>
      <c r="B40" s="10">
        <f>SUM(B42:B44)</f>
        <v>406123.8</v>
      </c>
      <c r="C40" s="10">
        <f>SUM(C42:C44)</f>
        <v>352138.6</v>
      </c>
      <c r="D40" s="10">
        <f t="shared" si="0"/>
        <v>86.707206029294511</v>
      </c>
      <c r="E40" s="10">
        <f>SUM(E42:E44)</f>
        <v>408552.4</v>
      </c>
      <c r="F40" s="10">
        <f t="shared" si="1"/>
        <v>116.02033971850858</v>
      </c>
      <c r="G40" s="10">
        <f>SUM(G42:G44)</f>
        <v>411661.60000000003</v>
      </c>
      <c r="H40" s="10">
        <f t="shared" si="1"/>
        <v>100.76102845069568</v>
      </c>
      <c r="I40" s="10">
        <f>SUM(I42:I44)</f>
        <v>405473.2</v>
      </c>
      <c r="J40" s="10">
        <f t="shared" si="1"/>
        <v>98.496726437442788</v>
      </c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</row>
    <row r="41" spans="1:144" x14ac:dyDescent="0.25">
      <c r="A41" s="18" t="s">
        <v>6</v>
      </c>
      <c r="B41" s="10"/>
      <c r="C41" s="10"/>
      <c r="D41" s="10"/>
      <c r="E41" s="10"/>
      <c r="F41" s="10"/>
      <c r="G41" s="10"/>
      <c r="H41" s="10"/>
      <c r="I41" s="10"/>
      <c r="J41" s="10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</row>
    <row r="42" spans="1:144" ht="31.5" x14ac:dyDescent="0.25">
      <c r="A42" s="18" t="s">
        <v>30</v>
      </c>
      <c r="B42" s="10">
        <v>140980</v>
      </c>
      <c r="C42" s="10">
        <v>75660.800000000003</v>
      </c>
      <c r="D42" s="10">
        <f t="shared" si="0"/>
        <v>53.667754291388846</v>
      </c>
      <c r="E42" s="10">
        <v>110409.2</v>
      </c>
      <c r="F42" s="10">
        <f t="shared" si="1"/>
        <v>145.92655642023345</v>
      </c>
      <c r="G42" s="10">
        <v>102317.2</v>
      </c>
      <c r="H42" s="10">
        <f t="shared" si="1"/>
        <v>92.670900613354675</v>
      </c>
      <c r="I42" s="10">
        <v>96128.8</v>
      </c>
      <c r="J42" s="10">
        <f t="shared" si="1"/>
        <v>93.951750047890286</v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</row>
    <row r="43" spans="1:144" ht="21" customHeight="1" x14ac:dyDescent="0.25">
      <c r="A43" s="18" t="s">
        <v>31</v>
      </c>
      <c r="B43" s="10">
        <v>21088.3</v>
      </c>
      <c r="C43" s="10">
        <v>8830.7000000000007</v>
      </c>
      <c r="D43" s="10">
        <f t="shared" si="0"/>
        <v>41.874878487123198</v>
      </c>
      <c r="E43" s="10">
        <v>10832.5</v>
      </c>
      <c r="F43" s="10">
        <f t="shared" si="1"/>
        <v>122.66864461480968</v>
      </c>
      <c r="G43" s="10">
        <v>10832.5</v>
      </c>
      <c r="H43" s="10">
        <f t="shared" si="1"/>
        <v>100</v>
      </c>
      <c r="I43" s="10">
        <v>10832.5</v>
      </c>
      <c r="J43" s="10">
        <f t="shared" si="1"/>
        <v>100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</row>
    <row r="44" spans="1:144" ht="36" customHeight="1" x14ac:dyDescent="0.25">
      <c r="A44" s="18" t="s">
        <v>32</v>
      </c>
      <c r="B44" s="10">
        <v>244055.5</v>
      </c>
      <c r="C44" s="10">
        <v>267647.09999999998</v>
      </c>
      <c r="D44" s="10">
        <f t="shared" si="0"/>
        <v>109.66648979432956</v>
      </c>
      <c r="E44" s="10">
        <v>287310.7</v>
      </c>
      <c r="F44" s="10">
        <f t="shared" si="1"/>
        <v>107.34683843015674</v>
      </c>
      <c r="G44" s="10">
        <v>298511.90000000002</v>
      </c>
      <c r="H44" s="10">
        <f t="shared" si="1"/>
        <v>103.89863656313531</v>
      </c>
      <c r="I44" s="10">
        <v>298511.90000000002</v>
      </c>
      <c r="J44" s="10">
        <f t="shared" si="1"/>
        <v>100</v>
      </c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</row>
    <row r="45" spans="1:144" ht="47.25" x14ac:dyDescent="0.25">
      <c r="A45" s="18" t="s">
        <v>33</v>
      </c>
      <c r="B45" s="10">
        <f>B47+B48</f>
        <v>714519.9</v>
      </c>
      <c r="C45" s="10">
        <f>C47+C48</f>
        <v>379078.2</v>
      </c>
      <c r="D45" s="10">
        <f t="shared" si="0"/>
        <v>53.053553861830864</v>
      </c>
      <c r="E45" s="10">
        <f>E47+E48</f>
        <v>151844.4</v>
      </c>
      <c r="F45" s="10">
        <f t="shared" si="1"/>
        <v>40.056220589841359</v>
      </c>
      <c r="G45" s="10">
        <f>G47+G48</f>
        <v>151341.4</v>
      </c>
      <c r="H45" s="10">
        <f t="shared" si="1"/>
        <v>99.668739841574663</v>
      </c>
      <c r="I45" s="10">
        <f>I47+I48</f>
        <v>151268.79999999999</v>
      </c>
      <c r="J45" s="10">
        <f t="shared" si="1"/>
        <v>99.952028988763146</v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</row>
    <row r="46" spans="1:144" ht="22.5" customHeight="1" x14ac:dyDescent="0.25">
      <c r="A46" s="18" t="s">
        <v>6</v>
      </c>
      <c r="B46" s="10"/>
      <c r="C46" s="10"/>
      <c r="D46" s="10"/>
      <c r="E46" s="10"/>
      <c r="F46" s="10"/>
      <c r="G46" s="10"/>
      <c r="H46" s="10"/>
      <c r="I46" s="10"/>
      <c r="J46" s="10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</row>
    <row r="47" spans="1:144" x14ac:dyDescent="0.25">
      <c r="A47" s="18" t="s">
        <v>34</v>
      </c>
      <c r="B47" s="10">
        <v>200648.2</v>
      </c>
      <c r="C47" s="10">
        <v>141133.1</v>
      </c>
      <c r="D47" s="10">
        <f t="shared" si="0"/>
        <v>70.338582653619625</v>
      </c>
      <c r="E47" s="10">
        <v>129557.4</v>
      </c>
      <c r="F47" s="10">
        <f t="shared" si="1"/>
        <v>91.798026118607183</v>
      </c>
      <c r="G47" s="10">
        <v>129557.4</v>
      </c>
      <c r="H47" s="10">
        <f t="shared" si="1"/>
        <v>100</v>
      </c>
      <c r="I47" s="10">
        <v>129557.4</v>
      </c>
      <c r="J47" s="10">
        <f t="shared" si="1"/>
        <v>100</v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</row>
    <row r="48" spans="1:144" x14ac:dyDescent="0.25">
      <c r="A48" s="18" t="s">
        <v>35</v>
      </c>
      <c r="B48" s="10">
        <v>513871.7</v>
      </c>
      <c r="C48" s="10">
        <v>237945.1</v>
      </c>
      <c r="D48" s="10">
        <f t="shared" si="0"/>
        <v>46.304379089177317</v>
      </c>
      <c r="E48" s="10">
        <v>22287</v>
      </c>
      <c r="F48" s="10">
        <f t="shared" si="1"/>
        <v>9.3664462937038842</v>
      </c>
      <c r="G48" s="10">
        <v>21784</v>
      </c>
      <c r="H48" s="10">
        <f t="shared" si="1"/>
        <v>97.743078924933812</v>
      </c>
      <c r="I48" s="10">
        <v>21711.4</v>
      </c>
      <c r="J48" s="10">
        <f t="shared" si="1"/>
        <v>99.666727873668762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</row>
    <row r="49" spans="1:144" ht="47.25" x14ac:dyDescent="0.25">
      <c r="A49" s="18" t="s">
        <v>36</v>
      </c>
      <c r="B49" s="10">
        <f>SUM(B51:B52)</f>
        <v>99441.1</v>
      </c>
      <c r="C49" s="10">
        <f>SUM(C51:C52)</f>
        <v>59282.799999999996</v>
      </c>
      <c r="D49" s="10">
        <f t="shared" si="0"/>
        <v>59.615993789288325</v>
      </c>
      <c r="E49" s="10">
        <f>SUM(E51:E52)</f>
        <v>43815</v>
      </c>
      <c r="F49" s="10">
        <f t="shared" si="1"/>
        <v>73.908452367297102</v>
      </c>
      <c r="G49" s="10">
        <f>SUM(G51:G52)</f>
        <v>43815</v>
      </c>
      <c r="H49" s="10">
        <f t="shared" si="1"/>
        <v>100</v>
      </c>
      <c r="I49" s="10">
        <f>SUM(I51:I52)</f>
        <v>43815</v>
      </c>
      <c r="J49" s="10">
        <f t="shared" si="1"/>
        <v>100</v>
      </c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</row>
    <row r="50" spans="1:144" ht="24" customHeight="1" x14ac:dyDescent="0.25">
      <c r="A50" s="18" t="s">
        <v>6</v>
      </c>
      <c r="B50" s="10"/>
      <c r="C50" s="10"/>
      <c r="D50" s="10"/>
      <c r="E50" s="10"/>
      <c r="F50" s="10"/>
      <c r="G50" s="10"/>
      <c r="H50" s="10"/>
      <c r="I50" s="10"/>
      <c r="J50" s="10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</row>
    <row r="51" spans="1:144" ht="47.25" x14ac:dyDescent="0.25">
      <c r="A51" s="18" t="s">
        <v>37</v>
      </c>
      <c r="B51" s="10">
        <v>58519.9</v>
      </c>
      <c r="C51" s="10">
        <v>37150.699999999997</v>
      </c>
      <c r="D51" s="10">
        <f t="shared" si="0"/>
        <v>63.483874716122202</v>
      </c>
      <c r="E51" s="10">
        <v>35428.9</v>
      </c>
      <c r="F51" s="10">
        <f t="shared" si="1"/>
        <v>95.365363236762718</v>
      </c>
      <c r="G51" s="10">
        <v>35428.9</v>
      </c>
      <c r="H51" s="10">
        <f t="shared" si="1"/>
        <v>100</v>
      </c>
      <c r="I51" s="10">
        <v>35428.9</v>
      </c>
      <c r="J51" s="10">
        <f t="shared" si="1"/>
        <v>100</v>
      </c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</row>
    <row r="52" spans="1:144" ht="47.25" x14ac:dyDescent="0.25">
      <c r="A52" s="18" t="s">
        <v>38</v>
      </c>
      <c r="B52" s="10">
        <v>40921.199999999997</v>
      </c>
      <c r="C52" s="10">
        <v>22132.1</v>
      </c>
      <c r="D52" s="10">
        <f t="shared" si="0"/>
        <v>54.084679823661084</v>
      </c>
      <c r="E52" s="10">
        <v>8386.1</v>
      </c>
      <c r="F52" s="10">
        <f t="shared" si="1"/>
        <v>37.891117426724087</v>
      </c>
      <c r="G52" s="10">
        <v>8386.1</v>
      </c>
      <c r="H52" s="10">
        <f t="shared" si="1"/>
        <v>100</v>
      </c>
      <c r="I52" s="10">
        <v>8386.1</v>
      </c>
      <c r="J52" s="10">
        <f t="shared" si="1"/>
        <v>100</v>
      </c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</row>
    <row r="53" spans="1:144" ht="31.5" x14ac:dyDescent="0.25">
      <c r="A53" s="18" t="s">
        <v>39</v>
      </c>
      <c r="B53" s="10">
        <v>11594.3</v>
      </c>
      <c r="C53" s="10">
        <v>9111.7999999999993</v>
      </c>
      <c r="D53" s="10">
        <f t="shared" si="0"/>
        <v>78.588616820334124</v>
      </c>
      <c r="E53" s="10">
        <v>10600.8</v>
      </c>
      <c r="F53" s="10">
        <f t="shared" si="1"/>
        <v>116.34144735398056</v>
      </c>
      <c r="G53" s="10">
        <v>10600.8</v>
      </c>
      <c r="H53" s="10">
        <f t="shared" si="1"/>
        <v>100</v>
      </c>
      <c r="I53" s="10">
        <v>10600.8</v>
      </c>
      <c r="J53" s="10">
        <f t="shared" si="1"/>
        <v>100</v>
      </c>
      <c r="EK53" s="8"/>
      <c r="EL53" s="8"/>
      <c r="EM53" s="8"/>
      <c r="EN53" s="8"/>
    </row>
    <row r="54" spans="1:144" ht="31.5" x14ac:dyDescent="0.25">
      <c r="A54" s="18" t="s">
        <v>40</v>
      </c>
      <c r="B54" s="10">
        <v>1746086.4</v>
      </c>
      <c r="C54" s="10">
        <v>1709150.2000000002</v>
      </c>
      <c r="D54" s="10">
        <f t="shared" si="0"/>
        <v>97.884629305857956</v>
      </c>
      <c r="E54" s="10">
        <v>1598464.2999999998</v>
      </c>
      <c r="F54" s="10">
        <f t="shared" si="1"/>
        <v>93.523922005216377</v>
      </c>
      <c r="G54" s="10">
        <v>1549626.2</v>
      </c>
      <c r="H54" s="10">
        <f t="shared" si="1"/>
        <v>96.944686221644119</v>
      </c>
      <c r="I54" s="10">
        <v>1551779.2</v>
      </c>
      <c r="J54" s="10">
        <f t="shared" si="1"/>
        <v>100.13893673196802</v>
      </c>
      <c r="EK54" s="8"/>
      <c r="EL54" s="8"/>
      <c r="EM54" s="8"/>
      <c r="EN54" s="8"/>
    </row>
    <row r="55" spans="1:144" ht="27" customHeight="1" x14ac:dyDescent="0.25">
      <c r="A55" s="18" t="s">
        <v>41</v>
      </c>
      <c r="B55" s="10">
        <v>-656884</v>
      </c>
      <c r="C55" s="10">
        <v>712328.1</v>
      </c>
      <c r="D55" s="10">
        <f t="shared" si="0"/>
        <v>-108.4404704635826</v>
      </c>
      <c r="E55" s="10">
        <v>765787</v>
      </c>
      <c r="F55" s="10">
        <f t="shared" si="1"/>
        <v>107.50481414393171</v>
      </c>
      <c r="G55" s="10">
        <v>764880.9</v>
      </c>
      <c r="H55" s="10">
        <f t="shared" si="1"/>
        <v>99.881677281019392</v>
      </c>
      <c r="I55" s="10">
        <v>763973</v>
      </c>
      <c r="J55" s="10">
        <f t="shared" si="1"/>
        <v>99.881301781754516</v>
      </c>
      <c r="EK55" s="8"/>
      <c r="EL55" s="8"/>
      <c r="EM55" s="8"/>
      <c r="EN55" s="8"/>
    </row>
    <row r="56" spans="1:144" x14ac:dyDescent="0.25">
      <c r="A56" s="11" t="s">
        <v>42</v>
      </c>
      <c r="B56" s="12">
        <f>B57+B62+B64+B66+B68+B70</f>
        <v>23769137.699999999</v>
      </c>
      <c r="C56" s="12">
        <f t="shared" ref="C56:I56" si="4">C57+C62+C64+C66+C68+C70</f>
        <v>18055098.300000001</v>
      </c>
      <c r="D56" s="12">
        <f t="shared" si="0"/>
        <v>75.960257910407918</v>
      </c>
      <c r="E56" s="12">
        <f t="shared" si="4"/>
        <v>15781103.200000001</v>
      </c>
      <c r="F56" s="12">
        <f t="shared" si="1"/>
        <v>87.405246638839955</v>
      </c>
      <c r="G56" s="12">
        <f t="shared" si="4"/>
        <v>16494918.299999999</v>
      </c>
      <c r="H56" s="12">
        <f t="shared" si="1"/>
        <v>104.52322686794164</v>
      </c>
      <c r="I56" s="12">
        <f t="shared" si="4"/>
        <v>1962239.4000000001</v>
      </c>
      <c r="J56" s="12">
        <f t="shared" si="1"/>
        <v>11.896023759026439</v>
      </c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</row>
    <row r="57" spans="1:144" ht="47.25" x14ac:dyDescent="0.25">
      <c r="A57" s="20" t="s">
        <v>51</v>
      </c>
      <c r="B57" s="10">
        <f>SUM(B58:B61)</f>
        <v>17842705.299999997</v>
      </c>
      <c r="C57" s="10">
        <f>SUM(C58:C61)</f>
        <v>15688374.499999998</v>
      </c>
      <c r="D57" s="10">
        <f t="shared" si="0"/>
        <v>87.925985640753709</v>
      </c>
      <c r="E57" s="10">
        <f t="shared" ref="E57:I57" si="5">SUM(E58:E61)</f>
        <v>15781103.200000001</v>
      </c>
      <c r="F57" s="10">
        <f t="shared" si="1"/>
        <v>100.59106633386399</v>
      </c>
      <c r="G57" s="10">
        <f t="shared" si="5"/>
        <v>16494918.299999999</v>
      </c>
      <c r="H57" s="10">
        <f t="shared" si="1"/>
        <v>104.52322686794164</v>
      </c>
      <c r="I57" s="10">
        <f t="shared" si="5"/>
        <v>1962239.4000000001</v>
      </c>
      <c r="J57" s="10">
        <f t="shared" si="1"/>
        <v>11.896023759026439</v>
      </c>
      <c r="K57" s="8"/>
    </row>
    <row r="58" spans="1:144" ht="31.5" x14ac:dyDescent="0.25">
      <c r="A58" s="20" t="s">
        <v>52</v>
      </c>
      <c r="B58" s="10">
        <v>205280.2</v>
      </c>
      <c r="C58" s="10">
        <v>184771.9</v>
      </c>
      <c r="D58" s="10">
        <f t="shared" si="0"/>
        <v>90.009606381911155</v>
      </c>
      <c r="E58" s="10">
        <v>0</v>
      </c>
      <c r="F58" s="10">
        <f t="shared" si="1"/>
        <v>0</v>
      </c>
      <c r="G58" s="10">
        <v>0</v>
      </c>
      <c r="H58" s="10"/>
      <c r="I58" s="10">
        <v>0</v>
      </c>
      <c r="J58" s="10"/>
    </row>
    <row r="59" spans="1:144" ht="47.25" x14ac:dyDescent="0.25">
      <c r="A59" s="20" t="s">
        <v>53</v>
      </c>
      <c r="B59" s="10">
        <v>9451510.6999999993</v>
      </c>
      <c r="C59" s="10">
        <v>10824156.499999998</v>
      </c>
      <c r="D59" s="10">
        <f t="shared" si="0"/>
        <v>114.52303069391859</v>
      </c>
      <c r="E59" s="10">
        <v>11149697.800000001</v>
      </c>
      <c r="F59" s="10">
        <f t="shared" si="1"/>
        <v>103.00754428301182</v>
      </c>
      <c r="G59" s="10">
        <v>11742896</v>
      </c>
      <c r="H59" s="10">
        <f t="shared" si="1"/>
        <v>105.3203074257313</v>
      </c>
      <c r="I59" s="10">
        <v>1942159.3</v>
      </c>
      <c r="J59" s="10">
        <f t="shared" si="1"/>
        <v>16.539014737080191</v>
      </c>
    </row>
    <row r="60" spans="1:144" ht="31.5" x14ac:dyDescent="0.25">
      <c r="A60" s="20" t="s">
        <v>54</v>
      </c>
      <c r="B60" s="10">
        <v>3137970.6</v>
      </c>
      <c r="C60" s="10">
        <v>3165829.6</v>
      </c>
      <c r="D60" s="10">
        <f t="shared" si="0"/>
        <v>100.88780309159047</v>
      </c>
      <c r="E60" s="10">
        <v>3198363.5</v>
      </c>
      <c r="F60" s="10">
        <f t="shared" si="1"/>
        <v>101.02765796365034</v>
      </c>
      <c r="G60" s="10">
        <v>3276890.1</v>
      </c>
      <c r="H60" s="10">
        <f t="shared" si="1"/>
        <v>102.45521186069064</v>
      </c>
      <c r="I60" s="10">
        <v>0</v>
      </c>
      <c r="J60" s="10">
        <f t="shared" si="1"/>
        <v>0</v>
      </c>
    </row>
    <row r="61" spans="1:144" x14ac:dyDescent="0.25">
      <c r="A61" s="20" t="s">
        <v>55</v>
      </c>
      <c r="B61" s="10">
        <v>5047943.8</v>
      </c>
      <c r="C61" s="10">
        <v>1513616.5</v>
      </c>
      <c r="D61" s="10">
        <f t="shared" si="0"/>
        <v>29.984812826164987</v>
      </c>
      <c r="E61" s="10">
        <v>1433041.9</v>
      </c>
      <c r="F61" s="10">
        <f t="shared" si="1"/>
        <v>94.676683294612602</v>
      </c>
      <c r="G61" s="10">
        <v>1475132.2</v>
      </c>
      <c r="H61" s="10">
        <f t="shared" si="1"/>
        <v>102.93712975175396</v>
      </c>
      <c r="I61" s="10">
        <v>20080.099999999999</v>
      </c>
      <c r="J61" s="10">
        <f t="shared" si="1"/>
        <v>1.3612407077819872</v>
      </c>
    </row>
    <row r="62" spans="1:144" ht="47.25" x14ac:dyDescent="0.25">
      <c r="A62" s="20" t="s">
        <v>56</v>
      </c>
      <c r="B62" s="10">
        <f>B63</f>
        <v>5449365.0999999996</v>
      </c>
      <c r="C62" s="10">
        <f>C63</f>
        <v>2341325.5</v>
      </c>
      <c r="D62" s="10">
        <f t="shared" si="0"/>
        <v>42.965106155210634</v>
      </c>
      <c r="E62" s="10">
        <f t="shared" ref="E62:I62" si="6">E63</f>
        <v>0</v>
      </c>
      <c r="F62" s="10">
        <f t="shared" si="1"/>
        <v>0</v>
      </c>
      <c r="G62" s="10">
        <f t="shared" si="6"/>
        <v>0</v>
      </c>
      <c r="H62" s="10"/>
      <c r="I62" s="10">
        <f t="shared" si="6"/>
        <v>0</v>
      </c>
      <c r="J62" s="10"/>
    </row>
    <row r="63" spans="1:144" ht="63" x14ac:dyDescent="0.25">
      <c r="A63" s="20" t="s">
        <v>57</v>
      </c>
      <c r="B63" s="10">
        <v>5449365.0999999996</v>
      </c>
      <c r="C63" s="10">
        <v>2341325.5</v>
      </c>
      <c r="D63" s="10">
        <f t="shared" si="0"/>
        <v>42.965106155210634</v>
      </c>
      <c r="E63" s="10">
        <v>0</v>
      </c>
      <c r="F63" s="10">
        <f t="shared" si="1"/>
        <v>0</v>
      </c>
      <c r="G63" s="10">
        <v>0</v>
      </c>
      <c r="H63" s="10"/>
      <c r="I63" s="10">
        <v>0</v>
      </c>
      <c r="J63" s="10"/>
    </row>
    <row r="64" spans="1:144" ht="31.5" x14ac:dyDescent="0.25">
      <c r="A64" s="20" t="s">
        <v>58</v>
      </c>
      <c r="B64" s="10">
        <f>B65</f>
        <v>43372.7</v>
      </c>
      <c r="C64" s="10">
        <f>C65</f>
        <v>0</v>
      </c>
      <c r="D64" s="10">
        <f t="shared" si="0"/>
        <v>0</v>
      </c>
      <c r="E64" s="10">
        <f t="shared" ref="E64:I64" si="7">E65</f>
        <v>0</v>
      </c>
      <c r="F64" s="10"/>
      <c r="G64" s="10">
        <f t="shared" si="7"/>
        <v>0</v>
      </c>
      <c r="H64" s="10"/>
      <c r="I64" s="10">
        <f t="shared" si="7"/>
        <v>0</v>
      </c>
      <c r="J64" s="10"/>
    </row>
    <row r="65" spans="1:144" ht="47.25" x14ac:dyDescent="0.25">
      <c r="A65" s="20" t="s">
        <v>59</v>
      </c>
      <c r="B65" s="10">
        <v>43372.7</v>
      </c>
      <c r="C65" s="10">
        <v>0</v>
      </c>
      <c r="D65" s="10">
        <f t="shared" si="0"/>
        <v>0</v>
      </c>
      <c r="E65" s="10">
        <v>0</v>
      </c>
      <c r="F65" s="10"/>
      <c r="G65" s="10">
        <v>0</v>
      </c>
      <c r="H65" s="10"/>
      <c r="I65" s="10">
        <v>0</v>
      </c>
      <c r="J65" s="10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</row>
    <row r="66" spans="1:144" ht="31.5" x14ac:dyDescent="0.25">
      <c r="A66" s="20" t="s">
        <v>60</v>
      </c>
      <c r="B66" s="10">
        <f>B67</f>
        <v>4999.8</v>
      </c>
      <c r="C66" s="10">
        <f>C67</f>
        <v>25398.300000000003</v>
      </c>
      <c r="D66" s="10">
        <f t="shared" si="0"/>
        <v>507.98631945277816</v>
      </c>
      <c r="E66" s="10">
        <f t="shared" ref="E66:I66" si="8">E67</f>
        <v>0</v>
      </c>
      <c r="F66" s="10">
        <f t="shared" si="1"/>
        <v>0</v>
      </c>
      <c r="G66" s="10">
        <f t="shared" si="8"/>
        <v>0</v>
      </c>
      <c r="H66" s="10"/>
      <c r="I66" s="10">
        <f t="shared" si="8"/>
        <v>0</v>
      </c>
      <c r="J66" s="10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</row>
    <row r="67" spans="1:144" ht="31.5" x14ac:dyDescent="0.25">
      <c r="A67" s="20" t="s">
        <v>61</v>
      </c>
      <c r="B67" s="10">
        <v>4999.8</v>
      </c>
      <c r="C67" s="10">
        <v>25398.300000000003</v>
      </c>
      <c r="D67" s="10">
        <f t="shared" si="0"/>
        <v>507.98631945277816</v>
      </c>
      <c r="E67" s="10">
        <v>0</v>
      </c>
      <c r="F67" s="10">
        <f t="shared" si="1"/>
        <v>0</v>
      </c>
      <c r="G67" s="10">
        <v>0</v>
      </c>
      <c r="H67" s="10"/>
      <c r="I67" s="10">
        <v>0</v>
      </c>
      <c r="J67" s="10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</row>
    <row r="68" spans="1:144" ht="94.5" x14ac:dyDescent="0.25">
      <c r="A68" s="20" t="s">
        <v>62</v>
      </c>
      <c r="B68" s="10">
        <f>B69</f>
        <v>565658.30000000005</v>
      </c>
      <c r="C68" s="10">
        <f t="shared" ref="C68:I68" si="9">C69</f>
        <v>0</v>
      </c>
      <c r="D68" s="10">
        <f t="shared" si="0"/>
        <v>0</v>
      </c>
      <c r="E68" s="10">
        <f t="shared" si="9"/>
        <v>0</v>
      </c>
      <c r="F68" s="10"/>
      <c r="G68" s="10">
        <f t="shared" si="9"/>
        <v>0</v>
      </c>
      <c r="H68" s="10"/>
      <c r="I68" s="10">
        <f t="shared" si="9"/>
        <v>0</v>
      </c>
      <c r="J68" s="10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</row>
    <row r="69" spans="1:144" ht="126" x14ac:dyDescent="0.25">
      <c r="A69" s="20" t="s">
        <v>63</v>
      </c>
      <c r="B69" s="10">
        <v>565658.30000000005</v>
      </c>
      <c r="C69" s="10">
        <v>0</v>
      </c>
      <c r="D69" s="10">
        <f t="shared" si="0"/>
        <v>0</v>
      </c>
      <c r="E69" s="10">
        <v>0</v>
      </c>
      <c r="F69" s="10"/>
      <c r="G69" s="10">
        <v>0</v>
      </c>
      <c r="H69" s="10"/>
      <c r="I69" s="10">
        <v>0</v>
      </c>
      <c r="J69" s="10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</row>
    <row r="70" spans="1:144" ht="63" x14ac:dyDescent="0.25">
      <c r="A70" s="20" t="s">
        <v>64</v>
      </c>
      <c r="B70" s="10">
        <f>B71</f>
        <v>-136963.5</v>
      </c>
      <c r="C70" s="10">
        <f t="shared" ref="C70:I70" si="10">C71</f>
        <v>0</v>
      </c>
      <c r="D70" s="10">
        <f t="shared" si="0"/>
        <v>0</v>
      </c>
      <c r="E70" s="10">
        <f t="shared" si="10"/>
        <v>0</v>
      </c>
      <c r="F70" s="10"/>
      <c r="G70" s="10">
        <f t="shared" si="10"/>
        <v>0</v>
      </c>
      <c r="H70" s="10"/>
      <c r="I70" s="10">
        <f t="shared" si="10"/>
        <v>0</v>
      </c>
      <c r="J70" s="10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</row>
    <row r="71" spans="1:144" ht="63" x14ac:dyDescent="0.25">
      <c r="A71" s="20" t="s">
        <v>65</v>
      </c>
      <c r="B71" s="10">
        <v>-136963.5</v>
      </c>
      <c r="C71" s="10">
        <v>0</v>
      </c>
      <c r="D71" s="10">
        <f t="shared" si="0"/>
        <v>0</v>
      </c>
      <c r="E71" s="10">
        <v>0</v>
      </c>
      <c r="F71" s="10"/>
      <c r="G71" s="10">
        <v>0</v>
      </c>
      <c r="H71" s="10"/>
      <c r="I71" s="10">
        <v>0</v>
      </c>
      <c r="J71" s="10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</row>
  </sheetData>
  <mergeCells count="6">
    <mergeCell ref="A3:J3"/>
    <mergeCell ref="A5:A6"/>
    <mergeCell ref="B5:B6"/>
    <mergeCell ref="C5:C6"/>
    <mergeCell ref="D5:D6"/>
    <mergeCell ref="E5:J5"/>
  </mergeCells>
  <pageMargins left="0.78740157480314965" right="0.39370078740157483" top="0.78740157480314965" bottom="0.78740157480314965" header="0.31496062992125984" footer="0.31496062992125984"/>
  <pageSetup paperSize="9" scale="63" fitToHeight="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Обл</vt:lpstr>
      <vt:lpstr>Лист2</vt:lpstr>
      <vt:lpstr>Лист3</vt:lpstr>
      <vt:lpstr>Обл!Заголовки_для_печати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Рыженкова Елена Николаевна</cp:lastModifiedBy>
  <cp:lastPrinted>2024-10-09T13:18:03Z</cp:lastPrinted>
  <dcterms:created xsi:type="dcterms:W3CDTF">2022-08-23T18:44:43Z</dcterms:created>
  <dcterms:modified xsi:type="dcterms:W3CDTF">2024-10-09T13:18:09Z</dcterms:modified>
</cp:coreProperties>
</file>